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ipasto\kotidir05$\pttikkan\My Documents\Suunnittelupäällikkö\rahoituspäätökset ja -mallit\2018LLE\"/>
    </mc:Choice>
  </mc:AlternateContent>
  <bookViews>
    <workbookView xWindow="0" yWindow="0" windowWidth="28800" windowHeight="13590"/>
  </bookViews>
  <sheets>
    <sheet name="3 v ka" sheetId="2" r:id="rId1"/>
    <sheet name="eurot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2" l="1"/>
  <c r="K35" i="2"/>
  <c r="P36" i="2"/>
  <c r="P35" i="2"/>
  <c r="G36" i="2"/>
  <c r="G35" i="2"/>
  <c r="Q17" i="2"/>
  <c r="P17" i="2"/>
  <c r="O17" i="2"/>
  <c r="N17" i="2"/>
  <c r="M17" i="2"/>
  <c r="N32" i="2"/>
  <c r="O32" i="2"/>
  <c r="P32" i="2"/>
  <c r="Q32" i="2"/>
  <c r="M32" i="2"/>
  <c r="H32" i="2"/>
  <c r="I32" i="2"/>
  <c r="J32" i="2"/>
  <c r="K32" i="2"/>
  <c r="C32" i="2"/>
  <c r="D32" i="2"/>
  <c r="E32" i="2"/>
  <c r="F32" i="2"/>
  <c r="C17" i="2"/>
  <c r="D17" i="2"/>
  <c r="E17" i="2"/>
  <c r="F17" i="2"/>
  <c r="H17" i="2"/>
  <c r="I17" i="2"/>
  <c r="J17" i="2"/>
  <c r="K17" i="2"/>
  <c r="G32" i="2"/>
  <c r="G17" i="2"/>
  <c r="D34" i="2"/>
  <c r="E34" i="2"/>
  <c r="F34" i="2"/>
  <c r="G34" i="2"/>
  <c r="H34" i="2"/>
  <c r="I34" i="2"/>
  <c r="J34" i="2"/>
  <c r="K34" i="2"/>
  <c r="M34" i="2"/>
  <c r="N34" i="2"/>
  <c r="O34" i="2"/>
  <c r="P34" i="2"/>
  <c r="Q34" i="2"/>
  <c r="C34" i="2"/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B34" i="1"/>
  <c r="R6" i="1"/>
  <c r="R7" i="1"/>
  <c r="R8" i="1"/>
  <c r="R9" i="1"/>
  <c r="R10" i="1"/>
  <c r="R11" i="1"/>
  <c r="R12" i="1"/>
  <c r="R13" i="1"/>
  <c r="R14" i="1"/>
  <c r="R15" i="1"/>
  <c r="R16" i="1"/>
  <c r="R5" i="1"/>
</calcChain>
</file>

<file path=xl/comments1.xml><?xml version="1.0" encoding="utf-8"?>
<comments xmlns="http://schemas.openxmlformats.org/spreadsheetml/2006/main">
  <authors>
    <author>Pertti Tikkanen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Pertti Tikkanen:</t>
        </r>
        <r>
          <rPr>
            <sz val="9"/>
            <color indexed="81"/>
            <rFont val="Tahoma"/>
            <family val="2"/>
          </rPr>
          <t xml:space="preserve">
vuoden vanha tieto! uusin vuosi saadaan tietoon syys-lokakuussa Tilastokeskukselta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Pertti Tikkanen:</t>
        </r>
        <r>
          <rPr>
            <sz val="9"/>
            <color indexed="81"/>
            <rFont val="Tahoma"/>
            <family val="2"/>
          </rPr>
          <t xml:space="preserve">
Vipusen koulutusalakohtaiset luvut jaettu TTK:n ja LuTK:n tyttärille kaikkien opintopisteiden suhteessa
tekniikka jaettu suhteissa 0,14/0,65/0,21 (Ark/TTK/TST)
luonnontiede jaettu suhteissa 0,06/0,05/0,25/0,64 (BMTK/KaTK/TOL/LuTK</t>
        </r>
      </text>
    </comment>
  </commentList>
</comments>
</file>

<file path=xl/sharedStrings.xml><?xml version="1.0" encoding="utf-8"?>
<sst xmlns="http://schemas.openxmlformats.org/spreadsheetml/2006/main" count="83" uniqueCount="29">
  <si>
    <t>ArkTK</t>
  </si>
  <si>
    <t>BMTK</t>
  </si>
  <si>
    <t>HuTK</t>
  </si>
  <si>
    <t>KaTK</t>
  </si>
  <si>
    <t>KTK</t>
  </si>
  <si>
    <t>LuTK</t>
  </si>
  <si>
    <t>LTK</t>
  </si>
  <si>
    <t>OyKKK</t>
  </si>
  <si>
    <t>TTK</t>
  </si>
  <si>
    <t>TST</t>
  </si>
  <si>
    <t>OEI</t>
  </si>
  <si>
    <t>YHTEENSÄ</t>
  </si>
  <si>
    <t>Koulutus</t>
  </si>
  <si>
    <t>ylemmät</t>
  </si>
  <si>
    <t>tiedekunnassa suoritetut opintopisteet</t>
  </si>
  <si>
    <t>alemmat</t>
  </si>
  <si>
    <t>työlliset, 2010-2012</t>
  </si>
  <si>
    <t>55 op suorittaneiden op:t tuottajan mukaan</t>
  </si>
  <si>
    <t>avoimessa, erillisissä opinnoissa ja erillisissä opettajan pedag. opinnoissa suoritetut opintopisteet</t>
  </si>
  <si>
    <t>ulkomaalaisten suorittamat ylemmät korkeakoulututk.</t>
  </si>
  <si>
    <t>kv-vaihto, yli 3 kk</t>
  </si>
  <si>
    <t>kandipalaute</t>
  </si>
  <si>
    <t>Tutkimus</t>
  </si>
  <si>
    <t>tohtoritutkintojen määrä</t>
  </si>
  <si>
    <t>muu tutkimusrahoitus 1000 €(SA, TEKES, kotim. ja ulkom. yritysrahoitus)</t>
  </si>
  <si>
    <t>julkaisut = jufopisteet</t>
  </si>
  <si>
    <t>kv tutkimusrahoitus, 1000 €</t>
  </si>
  <si>
    <t>ulkomaalainen opetus- ja tutkimushenkilöstö</t>
  </si>
  <si>
    <t>jako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</si>
</sst>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\ 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33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3" fontId="0" fillId="0" borderId="0" xfId="0" applyNumberFormat="1" applyAlignment="1"/>
    <xf numFmtId="3" fontId="0" fillId="3" borderId="0" xfId="0" applyNumberFormat="1" applyFill="1"/>
    <xf numFmtId="0" fontId="0" fillId="5" borderId="0" xfId="0" applyFill="1"/>
    <xf numFmtId="3" fontId="0" fillId="5" borderId="0" xfId="0" applyNumberFormat="1" applyFill="1"/>
    <xf numFmtId="0" fontId="2" fillId="2" borderId="1" xfId="0" applyFont="1" applyFill="1" applyBorder="1" applyAlignment="1">
      <alignment textRotation="90"/>
    </xf>
    <xf numFmtId="0" fontId="3" fillId="0" borderId="0" xfId="0" applyFont="1" applyAlignment="1">
      <alignment horizontal="right" textRotation="90"/>
    </xf>
    <xf numFmtId="0" fontId="3" fillId="4" borderId="0" xfId="0" applyFont="1" applyFill="1" applyBorder="1" applyAlignment="1">
      <alignment horizontal="right" textRotation="90"/>
    </xf>
    <xf numFmtId="0" fontId="0" fillId="2" borderId="0" xfId="0" applyFill="1"/>
    <xf numFmtId="1" fontId="0" fillId="0" borderId="0" xfId="0" applyNumberFormat="1"/>
    <xf numFmtId="1" fontId="0" fillId="0" borderId="0" xfId="0" applyNumberFormat="1" applyFill="1"/>
    <xf numFmtId="3" fontId="0" fillId="0" borderId="0" xfId="0" applyNumberFormat="1" applyFill="1" applyAlignment="1"/>
    <xf numFmtId="3" fontId="6" fillId="0" borderId="0" xfId="0" applyNumberFormat="1" applyFont="1" applyFill="1" applyAlignment="1"/>
    <xf numFmtId="0" fontId="7" fillId="2" borderId="0" xfId="0" applyFont="1" applyFill="1"/>
    <xf numFmtId="2" fontId="7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Fill="1" applyAlignment="1"/>
    <xf numFmtId="4" fontId="7" fillId="0" borderId="0" xfId="0" applyNumberFormat="1" applyFont="1"/>
    <xf numFmtId="1" fontId="0" fillId="5" borderId="0" xfId="0" applyNumberFormat="1" applyFill="1"/>
    <xf numFmtId="3" fontId="0" fillId="5" borderId="0" xfId="0" applyNumberFormat="1" applyFill="1" applyAlignment="1"/>
    <xf numFmtId="3" fontId="6" fillId="5" borderId="0" xfId="0" applyNumberFormat="1" applyFont="1" applyFill="1" applyAlignment="1"/>
    <xf numFmtId="165" fontId="0" fillId="0" borderId="0" xfId="1" applyNumberFormat="1" applyFont="1"/>
    <xf numFmtId="165" fontId="0" fillId="0" borderId="0" xfId="0" applyNumberFormat="1"/>
    <xf numFmtId="165" fontId="0" fillId="5" borderId="0" xfId="1" applyNumberFormat="1" applyFont="1" applyFill="1"/>
    <xf numFmtId="165" fontId="0" fillId="5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6"/>
  <sheetViews>
    <sheetView tabSelected="1" topLeftCell="A2" workbookViewId="0">
      <selection activeCell="B3" sqref="B3"/>
    </sheetView>
  </sheetViews>
  <sheetFormatPr defaultRowHeight="15" x14ac:dyDescent="0.25"/>
  <cols>
    <col min="14" max="14" width="13.5703125" customWidth="1"/>
    <col min="18" max="18" width="9.85546875" bestFit="1" customWidth="1"/>
  </cols>
  <sheetData>
    <row r="3" spans="1:18" ht="120.75" customHeight="1" x14ac:dyDescent="0.25">
      <c r="A3">
        <v>2017</v>
      </c>
      <c r="B3" s="6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6" t="s">
        <v>22</v>
      </c>
      <c r="M3" s="7" t="s">
        <v>23</v>
      </c>
      <c r="N3" s="7" t="s">
        <v>24</v>
      </c>
      <c r="O3" s="7" t="s">
        <v>25</v>
      </c>
      <c r="P3" s="7" t="s">
        <v>26</v>
      </c>
      <c r="Q3" s="7" t="s">
        <v>27</v>
      </c>
      <c r="R3" s="8"/>
    </row>
    <row r="4" spans="1:18" x14ac:dyDescent="0.25">
      <c r="A4" t="s">
        <v>0</v>
      </c>
      <c r="B4" s="9"/>
      <c r="C4" s="10">
        <v>32.666666666666664</v>
      </c>
      <c r="D4" s="1">
        <v>10595.5</v>
      </c>
      <c r="E4" s="10">
        <v>44</v>
      </c>
      <c r="F4" s="11">
        <v>29</v>
      </c>
      <c r="G4" s="1">
        <v>4963.8</v>
      </c>
      <c r="H4" s="12">
        <v>401.33333333333331</v>
      </c>
      <c r="I4" s="10">
        <v>4.333333333333333</v>
      </c>
      <c r="J4" s="1">
        <v>1331.6333333333334</v>
      </c>
      <c r="K4" s="1">
        <v>1786.3216666666667</v>
      </c>
      <c r="L4" s="9"/>
      <c r="M4" s="10">
        <v>1.3333333333333333</v>
      </c>
      <c r="N4" s="1">
        <v>265727.4066666665</v>
      </c>
      <c r="O4" s="13">
        <v>17.599999999999998</v>
      </c>
      <c r="P4" s="1">
        <v>8015.1933333333327</v>
      </c>
      <c r="Q4" s="10">
        <v>0</v>
      </c>
    </row>
    <row r="5" spans="1:18" x14ac:dyDescent="0.25">
      <c r="A5" t="s">
        <v>1</v>
      </c>
      <c r="B5" s="9"/>
      <c r="C5" s="10">
        <v>23.351515151515148</v>
      </c>
      <c r="D5" s="1">
        <v>7562.5906060606067</v>
      </c>
      <c r="E5" s="10">
        <v>12</v>
      </c>
      <c r="F5" s="11">
        <v>18.46833333333333</v>
      </c>
      <c r="G5" s="1">
        <v>3927.1431818181823</v>
      </c>
      <c r="H5" s="12">
        <v>12</v>
      </c>
      <c r="I5" s="10">
        <v>8.3333333333333339</v>
      </c>
      <c r="J5" s="1">
        <v>280</v>
      </c>
      <c r="K5" s="1">
        <v>565.35833333333346</v>
      </c>
      <c r="L5" s="9"/>
      <c r="M5" s="10">
        <v>8.3333333333333339</v>
      </c>
      <c r="N5" s="1">
        <v>3993965.8600000027</v>
      </c>
      <c r="O5" s="13">
        <v>170.70000000000002</v>
      </c>
      <c r="P5" s="1">
        <v>203164.27666666673</v>
      </c>
      <c r="Q5" s="10">
        <v>35.315666666666658</v>
      </c>
    </row>
    <row r="6" spans="1:18" x14ac:dyDescent="0.25">
      <c r="A6" t="s">
        <v>2</v>
      </c>
      <c r="B6" s="9"/>
      <c r="C6" s="10">
        <v>190</v>
      </c>
      <c r="D6" s="1">
        <v>52097.5</v>
      </c>
      <c r="E6" s="10">
        <v>213.33333333333334</v>
      </c>
      <c r="F6" s="11">
        <v>135</v>
      </c>
      <c r="G6" s="1">
        <v>22472.166666666668</v>
      </c>
      <c r="H6" s="1">
        <v>5410</v>
      </c>
      <c r="I6" s="10">
        <v>2</v>
      </c>
      <c r="J6" s="1">
        <v>2931.8333333333335</v>
      </c>
      <c r="K6" s="1">
        <v>8376.92</v>
      </c>
      <c r="L6" s="9"/>
      <c r="M6" s="10">
        <v>11.666666666666666</v>
      </c>
      <c r="N6" s="1">
        <v>1112615.130000002</v>
      </c>
      <c r="O6" s="13">
        <v>305.40000000000003</v>
      </c>
      <c r="P6" s="1">
        <v>19947.490000000002</v>
      </c>
      <c r="Q6" s="10">
        <v>12.140725714285713</v>
      </c>
    </row>
    <row r="7" spans="1:18" x14ac:dyDescent="0.25">
      <c r="A7" t="s">
        <v>3</v>
      </c>
      <c r="B7" s="9"/>
      <c r="C7" s="10">
        <v>14.666666666666666</v>
      </c>
      <c r="D7" s="1">
        <v>5733</v>
      </c>
      <c r="E7" s="10">
        <v>17</v>
      </c>
      <c r="F7" s="11">
        <v>11</v>
      </c>
      <c r="G7" s="1">
        <v>3002.3333333333335</v>
      </c>
      <c r="H7" s="12">
        <v>20.333333333333332</v>
      </c>
      <c r="I7" s="10">
        <v>0.33333333333333331</v>
      </c>
      <c r="J7" s="1">
        <v>149.16666666666666</v>
      </c>
      <c r="K7" s="1">
        <v>741.87333333333333</v>
      </c>
      <c r="L7" s="9"/>
      <c r="M7" s="10">
        <v>1.6666666666666667</v>
      </c>
      <c r="N7" s="1">
        <v>296126.53333333298</v>
      </c>
      <c r="O7" s="13">
        <v>44.233333333333327</v>
      </c>
      <c r="P7" s="1">
        <v>4797.5333333333328</v>
      </c>
      <c r="Q7" s="10">
        <v>5.1712713333333342</v>
      </c>
    </row>
    <row r="8" spans="1:18" x14ac:dyDescent="0.25">
      <c r="A8" t="s">
        <v>4</v>
      </c>
      <c r="B8" s="9"/>
      <c r="C8" s="10">
        <v>218.33333333333334</v>
      </c>
      <c r="D8" s="1">
        <v>73801.5</v>
      </c>
      <c r="E8" s="10">
        <v>265.33333333333331</v>
      </c>
      <c r="F8" s="11">
        <v>175</v>
      </c>
      <c r="G8" s="1">
        <v>38208.75</v>
      </c>
      <c r="H8" s="1">
        <v>8727.3333333333339</v>
      </c>
      <c r="I8" s="10">
        <v>17.666666666666668</v>
      </c>
      <c r="J8" s="1">
        <v>1901.6666666666667</v>
      </c>
      <c r="K8" s="1">
        <v>9052.9333333333343</v>
      </c>
      <c r="L8" s="9"/>
      <c r="M8" s="10">
        <v>9.6666666666666661</v>
      </c>
      <c r="N8" s="1">
        <v>770008.68666666606</v>
      </c>
      <c r="O8" s="13">
        <v>111.69999999999999</v>
      </c>
      <c r="P8" s="1">
        <v>160141.93333333326</v>
      </c>
      <c r="Q8" s="10">
        <v>4.0389929523809522</v>
      </c>
    </row>
    <row r="9" spans="1:18" x14ac:dyDescent="0.25">
      <c r="A9" s="4" t="s">
        <v>5</v>
      </c>
      <c r="B9" s="4"/>
      <c r="C9" s="20">
        <v>117</v>
      </c>
      <c r="D9" s="5">
        <v>43887</v>
      </c>
      <c r="E9" s="20">
        <v>132.66666666666666</v>
      </c>
      <c r="F9" s="20">
        <v>88</v>
      </c>
      <c r="G9" s="5">
        <v>21672.333333333332</v>
      </c>
      <c r="H9" s="21">
        <v>725.33333333333337</v>
      </c>
      <c r="I9" s="20">
        <v>4</v>
      </c>
      <c r="J9" s="5">
        <v>1756.5</v>
      </c>
      <c r="K9" s="5">
        <v>5681.7749999999996</v>
      </c>
      <c r="L9" s="4"/>
      <c r="M9" s="20">
        <v>21</v>
      </c>
      <c r="N9" s="5">
        <v>4654328.9699999942</v>
      </c>
      <c r="O9" s="22">
        <v>706.86670033333291</v>
      </c>
      <c r="P9" s="5">
        <v>644209.20666666632</v>
      </c>
      <c r="Q9" s="20">
        <v>40.073507714285732</v>
      </c>
    </row>
    <row r="10" spans="1:18" x14ac:dyDescent="0.25">
      <c r="A10" t="s">
        <v>6</v>
      </c>
      <c r="B10" s="9"/>
      <c r="C10" s="10">
        <v>211.31515151515154</v>
      </c>
      <c r="D10" s="1">
        <v>64808.04833333334</v>
      </c>
      <c r="E10" s="10">
        <v>52.666666666666664</v>
      </c>
      <c r="F10" s="11">
        <v>181.03333333333333</v>
      </c>
      <c r="G10" s="1">
        <v>41710.71681818182</v>
      </c>
      <c r="H10" s="1">
        <v>4776.5333333333338</v>
      </c>
      <c r="I10" s="10">
        <v>3.9681818181818187</v>
      </c>
      <c r="J10" s="1">
        <v>1123.3500000000001</v>
      </c>
      <c r="K10" s="1">
        <v>9371.2033333333329</v>
      </c>
      <c r="L10" s="9"/>
      <c r="M10" s="10">
        <v>44</v>
      </c>
      <c r="N10" s="1">
        <v>2412729.8000000007</v>
      </c>
      <c r="O10" s="13">
        <v>1209.3333333333333</v>
      </c>
      <c r="P10" s="1">
        <v>1111370.1466666684</v>
      </c>
      <c r="Q10" s="10">
        <v>26.497600729437227</v>
      </c>
    </row>
    <row r="11" spans="1:18" x14ac:dyDescent="0.25">
      <c r="A11" t="s">
        <v>7</v>
      </c>
      <c r="B11" s="9"/>
      <c r="C11" s="10">
        <v>187.96666666666667</v>
      </c>
      <c r="D11" s="1">
        <v>51717.666666666664</v>
      </c>
      <c r="E11" s="10">
        <v>182.33333333333334</v>
      </c>
      <c r="F11" s="11">
        <v>147</v>
      </c>
      <c r="G11" s="1">
        <v>28038.5</v>
      </c>
      <c r="H11" s="1">
        <v>1350</v>
      </c>
      <c r="I11" s="10">
        <v>24</v>
      </c>
      <c r="J11" s="1">
        <v>4431.666666666667</v>
      </c>
      <c r="K11" s="1">
        <v>5191.63</v>
      </c>
      <c r="L11" s="9"/>
      <c r="M11" s="10">
        <v>8</v>
      </c>
      <c r="N11" s="1">
        <v>1196468.7733333318</v>
      </c>
      <c r="O11" s="13">
        <v>110.73333333333335</v>
      </c>
      <c r="P11" s="1">
        <v>26039.583333333332</v>
      </c>
      <c r="Q11" s="10">
        <v>12.81739785714286</v>
      </c>
    </row>
    <row r="12" spans="1:18" x14ac:dyDescent="0.25">
      <c r="A12" t="s">
        <v>8</v>
      </c>
      <c r="B12" s="9"/>
      <c r="C12" s="10">
        <v>174.63333333333333</v>
      </c>
      <c r="D12" s="1">
        <v>54249.166666666664</v>
      </c>
      <c r="E12" s="10">
        <v>197.66666666666666</v>
      </c>
      <c r="F12" s="11">
        <v>147</v>
      </c>
      <c r="G12" s="1">
        <v>24960.833333333332</v>
      </c>
      <c r="H12" s="12">
        <v>729.5</v>
      </c>
      <c r="I12" s="10">
        <v>7.333333333333333</v>
      </c>
      <c r="J12" s="1">
        <v>3057.1666666666665</v>
      </c>
      <c r="K12" s="1">
        <v>8698.3866666666709</v>
      </c>
      <c r="L12" s="9"/>
      <c r="M12" s="10">
        <v>23</v>
      </c>
      <c r="N12" s="1">
        <v>8731605.4966666568</v>
      </c>
      <c r="O12" s="13">
        <v>364.933333333333</v>
      </c>
      <c r="P12" s="1">
        <v>163556.58000000005</v>
      </c>
      <c r="Q12" s="10">
        <v>21.525774999999999</v>
      </c>
    </row>
    <row r="13" spans="1:18" x14ac:dyDescent="0.25">
      <c r="A13" t="s">
        <v>9</v>
      </c>
      <c r="B13" s="9"/>
      <c r="C13" s="10">
        <v>150.66666666666666</v>
      </c>
      <c r="D13" s="1">
        <v>44721</v>
      </c>
      <c r="E13" s="10">
        <v>136.33333333333334</v>
      </c>
      <c r="F13" s="11">
        <v>112</v>
      </c>
      <c r="G13" s="1">
        <v>13691.166666666666</v>
      </c>
      <c r="H13" s="12">
        <v>409.66666666666669</v>
      </c>
      <c r="I13" s="10">
        <v>30.333333333333332</v>
      </c>
      <c r="J13" s="1">
        <v>2018</v>
      </c>
      <c r="K13" s="1">
        <v>5123.9850000000006</v>
      </c>
      <c r="L13" s="9"/>
      <c r="M13" s="10">
        <v>32.333333333333336</v>
      </c>
      <c r="N13" s="1">
        <v>13433675.789999994</v>
      </c>
      <c r="O13" s="13">
        <v>756.73333330000003</v>
      </c>
      <c r="P13" s="1">
        <v>1797505.0333333344</v>
      </c>
      <c r="Q13" s="10">
        <v>122.57863271428573</v>
      </c>
    </row>
    <row r="14" spans="1:18" x14ac:dyDescent="0.25">
      <c r="A14" t="s">
        <v>10</v>
      </c>
      <c r="B14" s="14"/>
      <c r="C14" s="15">
        <v>0.10000000000000002</v>
      </c>
      <c r="D14" s="16">
        <v>30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4"/>
      <c r="M14" s="15">
        <v>0.66666666666666663</v>
      </c>
      <c r="N14" s="17">
        <v>235756.94666666666</v>
      </c>
      <c r="O14" s="18">
        <v>49.599999999999994</v>
      </c>
      <c r="P14" s="17">
        <v>4315.3533333333335</v>
      </c>
      <c r="Q14" s="19">
        <v>0.30812800000000001</v>
      </c>
    </row>
    <row r="15" spans="1:18" x14ac:dyDescent="0.25">
      <c r="A15" t="s">
        <v>11</v>
      </c>
      <c r="B15" s="9"/>
      <c r="C15" s="1">
        <v>1320.7</v>
      </c>
      <c r="D15" s="1">
        <v>409202.97227272729</v>
      </c>
      <c r="E15" s="1">
        <v>1253.3333333333333</v>
      </c>
      <c r="F15" s="1">
        <v>1043.5016666666666</v>
      </c>
      <c r="G15" s="1">
        <v>202647.74333333332</v>
      </c>
      <c r="H15" s="1">
        <v>22562.033333333336</v>
      </c>
      <c r="I15" s="1">
        <v>102.30151515151515</v>
      </c>
      <c r="J15" s="1">
        <v>18980.983333333337</v>
      </c>
      <c r="K15" s="1">
        <v>54590.386666666673</v>
      </c>
      <c r="L15" s="9"/>
      <c r="M15" s="2">
        <v>161.66666666666669</v>
      </c>
      <c r="N15" s="2">
        <v>37103009.393333316</v>
      </c>
      <c r="O15" s="2">
        <v>3847.8333669666658</v>
      </c>
      <c r="P15" s="2">
        <v>4143062.3300000029</v>
      </c>
      <c r="Q15" s="2">
        <v>280.46769868181821</v>
      </c>
      <c r="R15" s="1"/>
    </row>
    <row r="17" spans="1:18" x14ac:dyDescent="0.25">
      <c r="C17" s="25">
        <f t="shared" ref="C17:F17" si="0">+C9/C15</f>
        <v>8.8589384417354436E-2</v>
      </c>
      <c r="D17" s="25">
        <f t="shared" si="0"/>
        <v>0.10724995411506935</v>
      </c>
      <c r="E17" s="25">
        <f t="shared" si="0"/>
        <v>0.10585106382978723</v>
      </c>
      <c r="F17" s="25">
        <f t="shared" si="0"/>
        <v>8.4331441732244494E-2</v>
      </c>
      <c r="G17" s="25">
        <f>+G9/G15</f>
        <v>0.10694584097926381</v>
      </c>
      <c r="H17" s="25">
        <f t="shared" ref="H17:Q17" si="1">+H9/H15</f>
        <v>3.2148402700111246E-2</v>
      </c>
      <c r="I17" s="25">
        <f t="shared" si="1"/>
        <v>3.9100105155585839E-2</v>
      </c>
      <c r="J17" s="25">
        <f t="shared" si="1"/>
        <v>9.2539989586068142E-2</v>
      </c>
      <c r="K17" s="25">
        <f t="shared" si="1"/>
        <v>0.10408013840776359</v>
      </c>
      <c r="L17" s="4"/>
      <c r="M17" s="25">
        <f t="shared" si="1"/>
        <v>0.12989690721649483</v>
      </c>
      <c r="N17" s="25">
        <f t="shared" si="1"/>
        <v>0.1254434356162033</v>
      </c>
      <c r="O17" s="25">
        <f t="shared" si="1"/>
        <v>0.18370512257670138</v>
      </c>
      <c r="P17" s="25">
        <f t="shared" si="1"/>
        <v>0.15549107287185465</v>
      </c>
      <c r="Q17" s="25">
        <f t="shared" si="1"/>
        <v>0.14288100876724441</v>
      </c>
    </row>
    <row r="18" spans="1:18" x14ac:dyDescent="0.25">
      <c r="A18">
        <v>2018</v>
      </c>
      <c r="N18" s="24"/>
    </row>
    <row r="19" spans="1:18" x14ac:dyDescent="0.25">
      <c r="A19" t="s">
        <v>0</v>
      </c>
      <c r="B19" s="9"/>
      <c r="C19" s="10">
        <v>35.666666666666664</v>
      </c>
      <c r="D19" s="1">
        <v>10887.666666666666</v>
      </c>
      <c r="E19" s="10">
        <v>47.333333333333336</v>
      </c>
      <c r="F19" s="11">
        <v>30.666666666666668</v>
      </c>
      <c r="G19" s="1">
        <v>6655.8</v>
      </c>
      <c r="H19" s="12">
        <v>239.66666666666666</v>
      </c>
      <c r="I19" s="10">
        <v>3.6666666666666665</v>
      </c>
      <c r="J19" s="1">
        <v>1325.6333333333334</v>
      </c>
      <c r="K19" s="1">
        <v>2124.6616666666664</v>
      </c>
      <c r="L19" s="9"/>
      <c r="M19" s="10">
        <v>2</v>
      </c>
      <c r="N19" s="1">
        <v>153198.70666666658</v>
      </c>
      <c r="O19" s="13">
        <v>17.033333333333335</v>
      </c>
      <c r="P19" s="1">
        <v>11153.013333333331</v>
      </c>
      <c r="Q19" s="10">
        <v>7.3766666666666661E-2</v>
      </c>
    </row>
    <row r="20" spans="1:18" x14ac:dyDescent="0.25">
      <c r="A20" t="s">
        <v>1</v>
      </c>
      <c r="B20" s="9"/>
      <c r="C20" s="10">
        <v>22.287878787878785</v>
      </c>
      <c r="D20" s="1">
        <v>7427.7</v>
      </c>
      <c r="E20" s="10">
        <v>12</v>
      </c>
      <c r="F20" s="11">
        <v>16.333333333333332</v>
      </c>
      <c r="G20" s="1">
        <v>5372.0999999999995</v>
      </c>
      <c r="H20" s="12">
        <v>18.766666666666666</v>
      </c>
      <c r="I20" s="10">
        <v>6.666666666666667</v>
      </c>
      <c r="J20" s="1">
        <v>283.83333333333331</v>
      </c>
      <c r="K20" s="1">
        <v>573.2600000000001</v>
      </c>
      <c r="L20" s="9"/>
      <c r="M20" s="10">
        <v>12</v>
      </c>
      <c r="N20" s="1">
        <v>3861731.630000005</v>
      </c>
      <c r="O20" s="13">
        <v>176.56666666666669</v>
      </c>
      <c r="P20" s="1">
        <v>205910.18666666673</v>
      </c>
      <c r="Q20" s="10">
        <v>43.575333333333326</v>
      </c>
    </row>
    <row r="21" spans="1:18" x14ac:dyDescent="0.25">
      <c r="A21" t="s">
        <v>2</v>
      </c>
      <c r="B21" s="9"/>
      <c r="C21" s="10">
        <v>184</v>
      </c>
      <c r="D21" s="1">
        <v>52777.5</v>
      </c>
      <c r="E21" s="10">
        <v>225.33333333333334</v>
      </c>
      <c r="F21" s="11">
        <v>133.33333333333334</v>
      </c>
      <c r="G21" s="1">
        <v>33971</v>
      </c>
      <c r="H21" s="1">
        <v>5379.333333333333</v>
      </c>
      <c r="I21" s="10">
        <v>1.6666666666666667</v>
      </c>
      <c r="J21" s="1">
        <v>2915.3333333333335</v>
      </c>
      <c r="K21" s="1">
        <v>9483.6750000000011</v>
      </c>
      <c r="L21" s="9"/>
      <c r="M21" s="10">
        <v>11.333333333333334</v>
      </c>
      <c r="N21" s="1">
        <v>1391759.1333333368</v>
      </c>
      <c r="O21" s="13">
        <v>357.73333333333335</v>
      </c>
      <c r="P21" s="1">
        <v>17885.186666666665</v>
      </c>
      <c r="Q21" s="10">
        <v>13.338854761904761</v>
      </c>
    </row>
    <row r="22" spans="1:18" x14ac:dyDescent="0.25">
      <c r="A22" t="s">
        <v>3</v>
      </c>
      <c r="B22" s="9"/>
      <c r="C22" s="10">
        <v>12.666666666666666</v>
      </c>
      <c r="D22" s="1">
        <v>5622.666666666667</v>
      </c>
      <c r="E22" s="10">
        <v>20</v>
      </c>
      <c r="F22" s="11">
        <v>10.333333333333334</v>
      </c>
      <c r="G22" s="1">
        <v>3227.6666666666665</v>
      </c>
      <c r="H22" s="12">
        <v>2.3333333333333335</v>
      </c>
      <c r="I22" s="10">
        <v>1</v>
      </c>
      <c r="J22" s="1">
        <v>217.33333333333334</v>
      </c>
      <c r="K22" s="1">
        <v>938.57999999999993</v>
      </c>
      <c r="L22" s="9"/>
      <c r="M22" s="10">
        <v>2</v>
      </c>
      <c r="N22" s="1">
        <v>298402.11333333276</v>
      </c>
      <c r="O22" s="13">
        <v>45.966666666666669</v>
      </c>
      <c r="P22" s="1">
        <v>20928.88</v>
      </c>
      <c r="Q22" s="10">
        <v>4.0400666666666671</v>
      </c>
    </row>
    <row r="23" spans="1:18" x14ac:dyDescent="0.25">
      <c r="A23" t="s">
        <v>4</v>
      </c>
      <c r="B23" s="9"/>
      <c r="C23" s="10">
        <v>230.66666666666666</v>
      </c>
      <c r="D23" s="1">
        <v>74214.083333333328</v>
      </c>
      <c r="E23" s="10">
        <v>271.66666666666669</v>
      </c>
      <c r="F23" s="11">
        <v>168</v>
      </c>
      <c r="G23" s="1">
        <v>56078.166666666664</v>
      </c>
      <c r="H23" s="1">
        <v>10693.5</v>
      </c>
      <c r="I23" s="10">
        <v>21.333333333333332</v>
      </c>
      <c r="J23" s="1">
        <v>2043.3333333333333</v>
      </c>
      <c r="K23" s="1">
        <v>10499.898333333334</v>
      </c>
      <c r="L23" s="9"/>
      <c r="M23" s="10">
        <v>9.6666666666666661</v>
      </c>
      <c r="N23" s="1">
        <v>883157.40333333251</v>
      </c>
      <c r="O23" s="13">
        <v>136.13333333333335</v>
      </c>
      <c r="P23" s="1">
        <v>91595.14999999998</v>
      </c>
      <c r="Q23" s="10">
        <v>5.144104761904762</v>
      </c>
    </row>
    <row r="24" spans="1:18" x14ac:dyDescent="0.25">
      <c r="A24" s="4" t="s">
        <v>5</v>
      </c>
      <c r="B24" s="4"/>
      <c r="C24" s="20">
        <v>108.93333333333334</v>
      </c>
      <c r="D24" s="5">
        <v>42966.666666666664</v>
      </c>
      <c r="E24" s="20">
        <v>130.66666666666666</v>
      </c>
      <c r="F24" s="20">
        <v>85.853333333333339</v>
      </c>
      <c r="G24" s="5">
        <v>26014.5</v>
      </c>
      <c r="H24" s="21">
        <v>844.83333333333337</v>
      </c>
      <c r="I24" s="20">
        <v>6.333333333333333</v>
      </c>
      <c r="J24" s="5">
        <v>1765</v>
      </c>
      <c r="K24" s="5">
        <v>6088.8450000000012</v>
      </c>
      <c r="L24" s="4"/>
      <c r="M24" s="20">
        <v>23</v>
      </c>
      <c r="N24" s="5">
        <v>4712731.0866666632</v>
      </c>
      <c r="O24" s="22">
        <v>722.7778002222218</v>
      </c>
      <c r="P24" s="5">
        <v>604778.10333333293</v>
      </c>
      <c r="Q24" s="20">
        <v>42.722995523809537</v>
      </c>
    </row>
    <row r="25" spans="1:18" x14ac:dyDescent="0.25">
      <c r="A25" t="s">
        <v>6</v>
      </c>
      <c r="B25" s="9"/>
      <c r="C25" s="10">
        <v>219.04545454545453</v>
      </c>
      <c r="D25" s="1">
        <v>67415.759999999995</v>
      </c>
      <c r="E25" s="10">
        <v>52</v>
      </c>
      <c r="F25" s="11">
        <v>185.33333333333334</v>
      </c>
      <c r="G25" s="1">
        <v>59626.009999999987</v>
      </c>
      <c r="H25" s="1">
        <v>3664.3333333333335</v>
      </c>
      <c r="I25" s="10">
        <v>3.3333333333333335</v>
      </c>
      <c r="J25" s="1">
        <v>1237.7166666666667</v>
      </c>
      <c r="K25" s="1">
        <v>10554.036666666667</v>
      </c>
      <c r="L25" s="9"/>
      <c r="M25" s="10">
        <v>51.333333333333336</v>
      </c>
      <c r="N25" s="1">
        <v>2840919.8299999963</v>
      </c>
      <c r="O25" s="13">
        <v>1162.7</v>
      </c>
      <c r="P25" s="1">
        <v>1527005.2733333334</v>
      </c>
      <c r="Q25" s="10">
        <v>27.566588690476195</v>
      </c>
    </row>
    <row r="26" spans="1:18" x14ac:dyDescent="0.25">
      <c r="A26" t="s">
        <v>7</v>
      </c>
      <c r="B26" s="9"/>
      <c r="C26" s="10">
        <v>205.63333333333333</v>
      </c>
      <c r="D26" s="1">
        <v>51468.666666666664</v>
      </c>
      <c r="E26" s="10">
        <v>214.66666666666666</v>
      </c>
      <c r="F26" s="11">
        <v>153</v>
      </c>
      <c r="G26" s="1">
        <v>33814.833333333336</v>
      </c>
      <c r="H26" s="1">
        <v>1307.3333333333333</v>
      </c>
      <c r="I26" s="10">
        <v>26.666666666666668</v>
      </c>
      <c r="J26" s="1">
        <v>4873.333333333333</v>
      </c>
      <c r="K26" s="1">
        <v>7259.666666666667</v>
      </c>
      <c r="L26" s="9"/>
      <c r="M26" s="10">
        <v>9.6666666666666661</v>
      </c>
      <c r="N26" s="1">
        <v>1259361.7000000002</v>
      </c>
      <c r="O26" s="13">
        <v>110.89999999999998</v>
      </c>
      <c r="P26" s="1">
        <v>47429.86666666664</v>
      </c>
      <c r="Q26" s="10">
        <v>14.998964285714287</v>
      </c>
    </row>
    <row r="27" spans="1:18" x14ac:dyDescent="0.25">
      <c r="A27" t="s">
        <v>8</v>
      </c>
      <c r="B27" s="9"/>
      <c r="C27" s="10">
        <v>187.23333333333335</v>
      </c>
      <c r="D27" s="1">
        <v>55014</v>
      </c>
      <c r="E27" s="10">
        <v>217.33333333333334</v>
      </c>
      <c r="F27" s="11">
        <v>154</v>
      </c>
      <c r="G27" s="1">
        <v>30964.5</v>
      </c>
      <c r="H27" s="12">
        <v>1130.3333333333333</v>
      </c>
      <c r="I27" s="10">
        <v>8</v>
      </c>
      <c r="J27" s="1">
        <v>3283.5</v>
      </c>
      <c r="K27" s="1">
        <v>10090.633333333333</v>
      </c>
      <c r="L27" s="9"/>
      <c r="M27" s="10">
        <v>25.666666666666668</v>
      </c>
      <c r="N27" s="1">
        <v>8053835.5433333209</v>
      </c>
      <c r="O27" s="13">
        <v>373.42222222222199</v>
      </c>
      <c r="P27" s="1">
        <v>384299.23</v>
      </c>
      <c r="Q27" s="10">
        <v>26.176600000000004</v>
      </c>
    </row>
    <row r="28" spans="1:18" x14ac:dyDescent="0.25">
      <c r="A28" t="s">
        <v>9</v>
      </c>
      <c r="B28" s="9"/>
      <c r="C28" s="10">
        <v>154.66666666666666</v>
      </c>
      <c r="D28" s="1">
        <v>44913</v>
      </c>
      <c r="E28" s="10">
        <v>130.66666666666666</v>
      </c>
      <c r="F28" s="11">
        <v>105.66666666666667</v>
      </c>
      <c r="G28" s="1">
        <v>18784.5</v>
      </c>
      <c r="H28" s="12">
        <v>441.83333333333331</v>
      </c>
      <c r="I28" s="10">
        <v>39.333333333333336</v>
      </c>
      <c r="J28" s="1">
        <v>2252.3333333333335</v>
      </c>
      <c r="K28" s="1">
        <v>5757.32</v>
      </c>
      <c r="L28" s="9"/>
      <c r="M28" s="10">
        <v>32.666666666666664</v>
      </c>
      <c r="N28" s="1">
        <v>14948544.956666669</v>
      </c>
      <c r="O28" s="13">
        <v>855.0222222000001</v>
      </c>
      <c r="P28" s="1">
        <v>2057236.1900000006</v>
      </c>
      <c r="Q28" s="10">
        <v>136.96639404761902</v>
      </c>
    </row>
    <row r="29" spans="1:18" x14ac:dyDescent="0.25">
      <c r="A29" t="s">
        <v>10</v>
      </c>
      <c r="B29" s="14"/>
      <c r="C29" s="15">
        <v>0.23333333333333336</v>
      </c>
      <c r="D29" s="16">
        <v>70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4"/>
      <c r="M29" s="15">
        <v>0.33333333333333331</v>
      </c>
      <c r="N29" s="17">
        <v>202147.33333333328</v>
      </c>
      <c r="O29" s="18">
        <v>23.900000000000006</v>
      </c>
      <c r="P29" s="17">
        <v>3573.4966666666664</v>
      </c>
      <c r="Q29" s="19">
        <v>0</v>
      </c>
    </row>
    <row r="30" spans="1:18" x14ac:dyDescent="0.25">
      <c r="A30" t="s">
        <v>11</v>
      </c>
      <c r="B30" s="9"/>
      <c r="C30" s="1">
        <v>1361.0333333333333</v>
      </c>
      <c r="D30" s="1">
        <v>412777.71</v>
      </c>
      <c r="E30" s="1">
        <v>1321.6666666666667</v>
      </c>
      <c r="F30" s="1">
        <v>1042.52</v>
      </c>
      <c r="G30" s="1">
        <v>274509.07666666666</v>
      </c>
      <c r="H30" s="1">
        <v>23722.266666666659</v>
      </c>
      <c r="I30" s="1">
        <v>118</v>
      </c>
      <c r="J30" s="1">
        <v>20197.349999999999</v>
      </c>
      <c r="K30" s="1">
        <v>63370.576666666668</v>
      </c>
      <c r="L30" s="9"/>
      <c r="M30" s="2">
        <v>179.66666666666669</v>
      </c>
      <c r="N30" s="2">
        <v>38605789.43666666</v>
      </c>
      <c r="O30" s="2">
        <v>3982.1555779777777</v>
      </c>
      <c r="P30" s="2">
        <v>4971794.5766666671</v>
      </c>
      <c r="Q30" s="2">
        <v>314.60366873809522</v>
      </c>
      <c r="R30" s="1"/>
    </row>
    <row r="32" spans="1:18" x14ac:dyDescent="0.25">
      <c r="C32" s="26">
        <f t="shared" ref="C32:F32" si="2">+C24/C30</f>
        <v>8.0037226617031179E-2</v>
      </c>
      <c r="D32" s="26">
        <f t="shared" si="2"/>
        <v>0.10409153795311928</v>
      </c>
      <c r="E32" s="26">
        <f t="shared" si="2"/>
        <v>9.8865069356872629E-2</v>
      </c>
      <c r="F32" s="26">
        <f t="shared" si="2"/>
        <v>8.2351737456675497E-2</v>
      </c>
      <c r="G32" s="26">
        <f>+G24/G30</f>
        <v>9.4767358208665428E-2</v>
      </c>
      <c r="H32" s="26">
        <f t="shared" ref="H32:K32" si="3">+H24/H30</f>
        <v>3.5613516414957552E-2</v>
      </c>
      <c r="I32" s="26">
        <f t="shared" si="3"/>
        <v>5.3672316384180789E-2</v>
      </c>
      <c r="J32" s="26">
        <f t="shared" si="3"/>
        <v>8.7387701851975641E-2</v>
      </c>
      <c r="K32" s="26">
        <f t="shared" si="3"/>
        <v>9.6083155942034731E-2</v>
      </c>
      <c r="L32" s="4"/>
      <c r="M32" s="25">
        <f>+M24/M30</f>
        <v>0.12801484230055657</v>
      </c>
      <c r="N32" s="25">
        <f t="shared" ref="N32:Q32" si="4">+N24/N30</f>
        <v>0.12207316973527933</v>
      </c>
      <c r="O32" s="25">
        <f t="shared" si="4"/>
        <v>0.18150415925971017</v>
      </c>
      <c r="P32" s="25">
        <f t="shared" si="4"/>
        <v>0.12164181242958867</v>
      </c>
      <c r="Q32" s="25">
        <f t="shared" si="4"/>
        <v>0.13579941929849537</v>
      </c>
    </row>
    <row r="34" spans="1:17" x14ac:dyDescent="0.25">
      <c r="A34" t="s">
        <v>5</v>
      </c>
      <c r="C34" s="10">
        <f>+C24-C9</f>
        <v>-8.0666666666666629</v>
      </c>
      <c r="D34" s="10">
        <f t="shared" ref="D34:Q34" si="5">+D24-D9</f>
        <v>-920.33333333333576</v>
      </c>
      <c r="E34" s="10">
        <f t="shared" si="5"/>
        <v>-2</v>
      </c>
      <c r="F34" s="10">
        <f t="shared" si="5"/>
        <v>-2.1466666666666612</v>
      </c>
      <c r="G34" s="1">
        <f t="shared" si="5"/>
        <v>4342.1666666666679</v>
      </c>
      <c r="H34" s="10">
        <f t="shared" si="5"/>
        <v>119.5</v>
      </c>
      <c r="I34" s="10">
        <f t="shared" si="5"/>
        <v>2.333333333333333</v>
      </c>
      <c r="J34" s="10">
        <f t="shared" si="5"/>
        <v>8.5</v>
      </c>
      <c r="K34" s="10">
        <f t="shared" si="5"/>
        <v>407.07000000000153</v>
      </c>
      <c r="L34" s="10"/>
      <c r="M34" s="10">
        <f t="shared" si="5"/>
        <v>2</v>
      </c>
      <c r="N34" s="1">
        <f t="shared" si="5"/>
        <v>58402.116666669026</v>
      </c>
      <c r="O34" s="10">
        <f t="shared" si="5"/>
        <v>15.911099888888884</v>
      </c>
      <c r="P34" s="1">
        <f t="shared" si="5"/>
        <v>-39431.103333333391</v>
      </c>
      <c r="Q34" s="10">
        <f t="shared" si="5"/>
        <v>2.649487809523805</v>
      </c>
    </row>
    <row r="35" spans="1:17" x14ac:dyDescent="0.25">
      <c r="G35" s="23">
        <f>+G34/G9</f>
        <v>0.20035529169294192</v>
      </c>
      <c r="K35" s="23">
        <f>+K34/K9</f>
        <v>7.1644864500970476E-2</v>
      </c>
      <c r="P35" s="23">
        <f>+P34/P9</f>
        <v>-6.1208537421192519E-2</v>
      </c>
    </row>
    <row r="36" spans="1:17" x14ac:dyDescent="0.25">
      <c r="G36" s="23">
        <f>+(G30-G15)/G15</f>
        <v>0.35461205810285945</v>
      </c>
      <c r="K36" s="23">
        <f>+(K30-K15)/K15</f>
        <v>0.16083765908478626</v>
      </c>
      <c r="P36" s="23">
        <f>+(P30-P15)/P15</f>
        <v>0.20002891114280283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34"/>
  <sheetViews>
    <sheetView workbookViewId="0">
      <selection activeCell="B2" sqref="B2"/>
    </sheetView>
  </sheetViews>
  <sheetFormatPr defaultRowHeight="15" x14ac:dyDescent="0.25"/>
  <cols>
    <col min="2" max="2" width="9.85546875" bestFit="1" customWidth="1"/>
    <col min="3" max="11" width="9.28515625" bestFit="1" customWidth="1"/>
    <col min="12" max="12" width="9.85546875" bestFit="1" customWidth="1"/>
    <col min="13" max="14" width="9.28515625" bestFit="1" customWidth="1"/>
    <col min="15" max="15" width="9.85546875" bestFit="1" customWidth="1"/>
    <col min="16" max="17" width="9.28515625" bestFit="1" customWidth="1"/>
    <col min="18" max="18" width="9.85546875" bestFit="1" customWidth="1"/>
  </cols>
  <sheetData>
    <row r="2" spans="1:18" ht="98.25" customHeight="1" x14ac:dyDescent="0.25">
      <c r="B2" s="6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7" t="s">
        <v>20</v>
      </c>
      <c r="K2" s="7" t="s">
        <v>21</v>
      </c>
      <c r="L2" s="6" t="s">
        <v>22</v>
      </c>
      <c r="M2" s="7" t="s">
        <v>23</v>
      </c>
      <c r="N2" s="7" t="s">
        <v>24</v>
      </c>
      <c r="O2" s="7" t="s">
        <v>25</v>
      </c>
      <c r="P2" s="7" t="s">
        <v>26</v>
      </c>
      <c r="Q2" s="7" t="s">
        <v>27</v>
      </c>
      <c r="R2" s="8" t="s">
        <v>28</v>
      </c>
    </row>
    <row r="4" spans="1:18" x14ac:dyDescent="0.25">
      <c r="A4">
        <v>2017</v>
      </c>
    </row>
    <row r="5" spans="1:18" x14ac:dyDescent="0.25">
      <c r="A5" t="s">
        <v>0</v>
      </c>
      <c r="B5" s="3">
        <v>983306.3865245115</v>
      </c>
      <c r="C5" s="1">
        <v>67318.163051413518</v>
      </c>
      <c r="D5" s="1">
        <v>211414.8768303114</v>
      </c>
      <c r="E5" s="1">
        <v>174838.01642836331</v>
      </c>
      <c r="F5" s="1">
        <v>50837.125826371368</v>
      </c>
      <c r="G5" s="1">
        <v>219803.22522641488</v>
      </c>
      <c r="H5" s="1">
        <v>17249.917083282824</v>
      </c>
      <c r="I5" s="1">
        <v>28041.400841840179</v>
      </c>
      <c r="J5" s="1">
        <v>90631.43047745277</v>
      </c>
      <c r="K5" s="1">
        <v>123172.23075906116</v>
      </c>
      <c r="L5" s="3">
        <v>157349.64742088362</v>
      </c>
      <c r="M5" s="1">
        <v>66801.764887977304</v>
      </c>
      <c r="N5" s="1">
        <v>38202.399705435862</v>
      </c>
      <c r="O5" s="1">
        <v>47701.1849970002</v>
      </c>
      <c r="P5" s="1">
        <v>4644.2978304702619</v>
      </c>
      <c r="Q5" s="1">
        <v>0</v>
      </c>
      <c r="R5" s="3">
        <f>+B5+L5</f>
        <v>1140656.0339453951</v>
      </c>
    </row>
    <row r="6" spans="1:18" x14ac:dyDescent="0.25">
      <c r="A6" t="s">
        <v>1</v>
      </c>
      <c r="B6" s="3">
        <v>565458.82244187291</v>
      </c>
      <c r="C6" s="1">
        <v>48121.870544915822</v>
      </c>
      <c r="D6" s="1">
        <v>150898.41550642945</v>
      </c>
      <c r="E6" s="1">
        <v>47683.09538955363</v>
      </c>
      <c r="F6" s="1">
        <v>32375.068464483968</v>
      </c>
      <c r="G6" s="1">
        <v>173898.77458591433</v>
      </c>
      <c r="H6" s="1">
        <v>515.7782516596194</v>
      </c>
      <c r="I6" s="1">
        <v>53925.770849692657</v>
      </c>
      <c r="J6" s="1">
        <v>19056.897945145138</v>
      </c>
      <c r="K6" s="1">
        <v>38983.150904078437</v>
      </c>
      <c r="L6" s="3">
        <v>1819148.0973510719</v>
      </c>
      <c r="M6" s="1">
        <v>417511.03054985823</v>
      </c>
      <c r="N6" s="1">
        <v>574193.99115644512</v>
      </c>
      <c r="O6" s="1">
        <v>462647.28857886</v>
      </c>
      <c r="P6" s="1">
        <v>117720.85464589256</v>
      </c>
      <c r="Q6" s="1">
        <v>247074.93242001606</v>
      </c>
      <c r="R6" s="3">
        <f t="shared" ref="R6:R16" si="0">+B6+L6</f>
        <v>2384606.9197929446</v>
      </c>
    </row>
    <row r="7" spans="1:18" x14ac:dyDescent="0.25">
      <c r="A7" t="s">
        <v>2</v>
      </c>
      <c r="B7" s="3">
        <v>4533137.9634786043</v>
      </c>
      <c r="C7" s="1">
        <v>391544.41774801741</v>
      </c>
      <c r="D7" s="1">
        <v>1039515.5061740502</v>
      </c>
      <c r="E7" s="1">
        <v>847699.47359206458</v>
      </c>
      <c r="F7" s="1">
        <v>236655.58574345292</v>
      </c>
      <c r="G7" s="1">
        <v>995095.43316790904</v>
      </c>
      <c r="H7" s="1">
        <v>232530.02845654509</v>
      </c>
      <c r="I7" s="1">
        <v>12942.185003926237</v>
      </c>
      <c r="J7" s="1">
        <v>199541.60223395724</v>
      </c>
      <c r="K7" s="1">
        <v>577613.73135868285</v>
      </c>
      <c r="L7" s="3">
        <v>1668692.014125084</v>
      </c>
      <c r="M7" s="1">
        <v>584515.44276980148</v>
      </c>
      <c r="N7" s="1">
        <v>159955.52904294172</v>
      </c>
      <c r="O7" s="1">
        <v>827723.9714820378</v>
      </c>
      <c r="P7" s="1">
        <v>11558.309410335778</v>
      </c>
      <c r="Q7" s="1">
        <v>84938.76141996737</v>
      </c>
      <c r="R7" s="3">
        <f t="shared" si="0"/>
        <v>6201829.9776036888</v>
      </c>
    </row>
    <row r="8" spans="1:18" x14ac:dyDescent="0.25">
      <c r="A8" t="s">
        <v>3</v>
      </c>
      <c r="B8" s="3">
        <v>428735.43979489768</v>
      </c>
      <c r="C8" s="1">
        <v>30224.481370022397</v>
      </c>
      <c r="D8" s="1">
        <v>114392.09936937146</v>
      </c>
      <c r="E8" s="1">
        <v>67551.051801867638</v>
      </c>
      <c r="F8" s="1">
        <v>19283.047727244309</v>
      </c>
      <c r="G8" s="1">
        <v>132947.0465916112</v>
      </c>
      <c r="H8" s="1">
        <v>873.95759308991057</v>
      </c>
      <c r="I8" s="1">
        <v>2157.030833987706</v>
      </c>
      <c r="J8" s="1">
        <v>10152.335512443391</v>
      </c>
      <c r="K8" s="1">
        <v>51154.388995259658</v>
      </c>
      <c r="L8" s="3">
        <v>284919.34964177705</v>
      </c>
      <c r="M8" s="1">
        <v>83502.206109971652</v>
      </c>
      <c r="N8" s="1">
        <v>42572.741486074803</v>
      </c>
      <c r="O8" s="1">
        <v>119885.36456632437</v>
      </c>
      <c r="P8" s="1">
        <v>2779.8672751843078</v>
      </c>
      <c r="Q8" s="1">
        <v>36179.170204221926</v>
      </c>
      <c r="R8" s="3">
        <f t="shared" si="0"/>
        <v>713654.78943667468</v>
      </c>
    </row>
    <row r="9" spans="1:18" x14ac:dyDescent="0.25">
      <c r="A9" t="s">
        <v>4</v>
      </c>
      <c r="B9" s="3">
        <v>6218638.4329272984</v>
      </c>
      <c r="C9" s="1">
        <v>449932.62039465166</v>
      </c>
      <c r="D9" s="1">
        <v>1472581.2875647424</v>
      </c>
      <c r="E9" s="1">
        <v>1054326.2202801302</v>
      </c>
      <c r="F9" s="1">
        <v>306775.75929706858</v>
      </c>
      <c r="G9" s="1">
        <v>1691930.8759155849</v>
      </c>
      <c r="H9" s="1">
        <v>375114.06069311546</v>
      </c>
      <c r="I9" s="1">
        <v>114322.63420134844</v>
      </c>
      <c r="J9" s="1">
        <v>129428.09854411073</v>
      </c>
      <c r="K9" s="1">
        <v>624226.87603654631</v>
      </c>
      <c r="L9" s="3">
        <v>1018802.9562757402</v>
      </c>
      <c r="M9" s="1">
        <v>484312.79543783551</v>
      </c>
      <c r="N9" s="1">
        <v>110700.58596401355</v>
      </c>
      <c r="O9" s="1">
        <v>302739.90705482516</v>
      </c>
      <c r="P9" s="1">
        <v>92792.126479874423</v>
      </c>
      <c r="Q9" s="1">
        <v>28257.54133919163</v>
      </c>
      <c r="R9" s="3">
        <f t="shared" si="0"/>
        <v>7237441.3892030381</v>
      </c>
    </row>
    <row r="10" spans="1:18" x14ac:dyDescent="0.25">
      <c r="A10" s="4" t="s">
        <v>5</v>
      </c>
      <c r="B10" s="5">
        <v>3373957.1000935584</v>
      </c>
      <c r="C10" s="5">
        <v>241108.93092904231</v>
      </c>
      <c r="D10" s="5">
        <v>875689.17931686819</v>
      </c>
      <c r="E10" s="5">
        <v>527163.11014006508</v>
      </c>
      <c r="F10" s="5">
        <v>154264.38181795448</v>
      </c>
      <c r="G10" s="5">
        <v>959677.82038933982</v>
      </c>
      <c r="H10" s="5">
        <v>31175.929878092553</v>
      </c>
      <c r="I10" s="5">
        <v>25884.370007852474</v>
      </c>
      <c r="J10" s="5">
        <v>119548.0044308837</v>
      </c>
      <c r="K10" s="5">
        <v>439445.37318346015</v>
      </c>
      <c r="L10" s="5">
        <v>4290716.2271986781</v>
      </c>
      <c r="M10" s="5">
        <v>1052127.7969856428</v>
      </c>
      <c r="N10" s="5">
        <v>669131.33990568493</v>
      </c>
      <c r="O10" s="5">
        <v>1915816.9128795634</v>
      </c>
      <c r="P10" s="5">
        <v>373278.50950872886</v>
      </c>
      <c r="Q10" s="5">
        <v>280361.66791905789</v>
      </c>
      <c r="R10" s="5">
        <f t="shared" si="0"/>
        <v>7664673.3272922365</v>
      </c>
    </row>
    <row r="11" spans="1:18" x14ac:dyDescent="0.25">
      <c r="A11" t="s">
        <v>6</v>
      </c>
      <c r="B11" s="3">
        <v>5055841.9647519235</v>
      </c>
      <c r="C11" s="1">
        <v>435469.83137544262</v>
      </c>
      <c r="D11" s="1">
        <v>1293132.5143697357</v>
      </c>
      <c r="E11" s="1">
        <v>209275.80754304092</v>
      </c>
      <c r="F11" s="1">
        <v>317352.21880807227</v>
      </c>
      <c r="G11" s="1">
        <v>1847002.3133772572</v>
      </c>
      <c r="H11" s="1">
        <v>205302.66763838008</v>
      </c>
      <c r="I11" s="1">
        <v>25678.471610062741</v>
      </c>
      <c r="J11" s="1">
        <v>76455.593952424271</v>
      </c>
      <c r="K11" s="1">
        <v>646172.54607750732</v>
      </c>
      <c r="L11" s="3">
        <v>6658325.7003319683</v>
      </c>
      <c r="M11" s="1">
        <v>2204458.2413032511</v>
      </c>
      <c r="N11" s="1">
        <v>346866.99936991726</v>
      </c>
      <c r="O11" s="1">
        <v>3277649.6054756958</v>
      </c>
      <c r="P11" s="1">
        <v>643968.74115909345</v>
      </c>
      <c r="Q11" s="1">
        <v>185382.11302401029</v>
      </c>
      <c r="R11" s="3">
        <f t="shared" si="0"/>
        <v>11714167.665083893</v>
      </c>
    </row>
    <row r="12" spans="1:18" x14ac:dyDescent="0.25">
      <c r="A12" t="s">
        <v>7</v>
      </c>
      <c r="B12" s="3">
        <v>4516010.6580339819</v>
      </c>
      <c r="C12" s="1">
        <v>387354.2055580825</v>
      </c>
      <c r="D12" s="1">
        <v>1031936.5889561073</v>
      </c>
      <c r="E12" s="1">
        <v>724518.1438357177</v>
      </c>
      <c r="F12" s="1">
        <v>257691.63780953761</v>
      </c>
      <c r="G12" s="1">
        <v>1241579.5822778584</v>
      </c>
      <c r="H12" s="1">
        <v>58025.053311707183</v>
      </c>
      <c r="I12" s="1">
        <v>155306.22004711485</v>
      </c>
      <c r="J12" s="1">
        <v>301620.7835484579</v>
      </c>
      <c r="K12" s="1">
        <v>357978.44268939877</v>
      </c>
      <c r="L12" s="3">
        <v>977702.50146469451</v>
      </c>
      <c r="M12" s="1">
        <v>400810.58932786388</v>
      </c>
      <c r="N12" s="1">
        <v>172010.77934459894</v>
      </c>
      <c r="O12" s="1">
        <v>300119.95560612634</v>
      </c>
      <c r="P12" s="1">
        <v>15088.292365750744</v>
      </c>
      <c r="Q12" s="1">
        <v>89672.884820354462</v>
      </c>
      <c r="R12" s="3">
        <f t="shared" si="0"/>
        <v>5493713.1594986767</v>
      </c>
    </row>
    <row r="13" spans="1:18" x14ac:dyDescent="0.25">
      <c r="A13" t="s">
        <v>8</v>
      </c>
      <c r="B13" s="3">
        <v>4429751.9483689144</v>
      </c>
      <c r="C13" s="1">
        <v>359877.4043126076</v>
      </c>
      <c r="D13" s="1">
        <v>1082448.2930470831</v>
      </c>
      <c r="E13" s="1">
        <v>785446.54350014729</v>
      </c>
      <c r="F13" s="1">
        <v>257691.63780953761</v>
      </c>
      <c r="G13" s="1">
        <v>1105296.6821801183</v>
      </c>
      <c r="H13" s="1">
        <v>31355.019548807697</v>
      </c>
      <c r="I13" s="1">
        <v>47454.678347729532</v>
      </c>
      <c r="J13" s="1">
        <v>208071.83274273647</v>
      </c>
      <c r="K13" s="1">
        <v>552109.85688014643</v>
      </c>
      <c r="L13" s="3">
        <v>3642078.8073882861</v>
      </c>
      <c r="M13" s="1">
        <v>1152330.4443176086</v>
      </c>
      <c r="N13" s="1">
        <v>1255302.5201208352</v>
      </c>
      <c r="O13" s="1">
        <v>989076.84346052608</v>
      </c>
      <c r="P13" s="1">
        <v>94770.69835534881</v>
      </c>
      <c r="Q13" s="1">
        <v>150598.30113396715</v>
      </c>
      <c r="R13" s="3">
        <f t="shared" si="0"/>
        <v>8071830.7557572005</v>
      </c>
    </row>
    <row r="14" spans="1:18" x14ac:dyDescent="0.25">
      <c r="A14" t="s">
        <v>9</v>
      </c>
      <c r="B14" s="3">
        <v>3251707.1511288914</v>
      </c>
      <c r="C14" s="1">
        <v>310487.85407386645</v>
      </c>
      <c r="D14" s="1">
        <v>892330.20685464167</v>
      </c>
      <c r="E14" s="1">
        <v>541732.94484242878</v>
      </c>
      <c r="F14" s="1">
        <v>196336.4859501239</v>
      </c>
      <c r="G14" s="1">
        <v>606261.85391146236</v>
      </c>
      <c r="H14" s="1">
        <v>17608.09642471312</v>
      </c>
      <c r="I14" s="1">
        <v>196289.80589288127</v>
      </c>
      <c r="J14" s="1">
        <v>137345.78590465317</v>
      </c>
      <c r="K14" s="1">
        <v>353314.11727411993</v>
      </c>
      <c r="L14" s="3">
        <v>7501333.7821829263</v>
      </c>
      <c r="M14" s="1">
        <v>1619942.7985334499</v>
      </c>
      <c r="N14" s="1">
        <v>1931297.4091776041</v>
      </c>
      <c r="O14" s="1">
        <v>2050970.2684738589</v>
      </c>
      <c r="P14" s="1">
        <v>1041540.5317612693</v>
      </c>
      <c r="Q14" s="1">
        <v>857582.7742367445</v>
      </c>
      <c r="R14" s="3">
        <f t="shared" si="0"/>
        <v>10753040.933311818</v>
      </c>
    </row>
    <row r="15" spans="1:18" x14ac:dyDescent="0.25">
      <c r="A15" t="s">
        <v>10</v>
      </c>
      <c r="B15" s="3">
        <v>804.6741222106142</v>
      </c>
      <c r="C15" s="1">
        <v>206.07600934106185</v>
      </c>
      <c r="D15" s="1">
        <v>598.59811286955232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3">
        <v>206381.37495222237</v>
      </c>
      <c r="M15" s="1">
        <v>33400.882443988652</v>
      </c>
      <c r="N15" s="1">
        <v>33893.685347974009</v>
      </c>
      <c r="O15" s="1">
        <v>134430.61226427328</v>
      </c>
      <c r="P15" s="1">
        <v>2500.4744477420732</v>
      </c>
      <c r="Q15" s="1">
        <v>2155.7204482443503</v>
      </c>
      <c r="R15" s="3">
        <f t="shared" si="0"/>
        <v>207186.04907443299</v>
      </c>
    </row>
    <row r="16" spans="1:18" x14ac:dyDescent="0.25">
      <c r="A16" t="s">
        <v>11</v>
      </c>
      <c r="B16" s="3">
        <v>33357350.541666664</v>
      </c>
      <c r="C16" s="1">
        <v>2721645.855367403</v>
      </c>
      <c r="D16" s="1">
        <v>8164937.5661022104</v>
      </c>
      <c r="E16" s="1">
        <v>4980234.4073533798</v>
      </c>
      <c r="F16" s="1">
        <v>1829262.9492538471</v>
      </c>
      <c r="G16" s="1">
        <v>8973493.6076234709</v>
      </c>
      <c r="H16" s="1">
        <v>969750.50887939357</v>
      </c>
      <c r="I16" s="1">
        <v>662002.56763643608</v>
      </c>
      <c r="J16" s="1">
        <v>1291852.3652922646</v>
      </c>
      <c r="K16" s="1">
        <v>3764170.7141582612</v>
      </c>
      <c r="L16" s="3">
        <v>28225450.458333332</v>
      </c>
      <c r="M16" s="1">
        <v>8099713.9926672494</v>
      </c>
      <c r="N16" s="1">
        <v>5334127.980621526</v>
      </c>
      <c r="O16" s="1">
        <v>10428761.914839091</v>
      </c>
      <c r="P16" s="1">
        <v>2400642.7032396905</v>
      </c>
      <c r="Q16" s="1">
        <v>1962203.8669657756</v>
      </c>
      <c r="R16" s="3">
        <f t="shared" si="0"/>
        <v>61582801</v>
      </c>
    </row>
    <row r="17" spans="1:18" x14ac:dyDescent="0.25">
      <c r="B17" s="3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  <c r="Q17" s="1"/>
      <c r="R17" s="3"/>
    </row>
    <row r="18" spans="1:18" x14ac:dyDescent="0.25">
      <c r="B18" s="3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  <c r="Q18" s="1"/>
      <c r="R18" s="3"/>
    </row>
    <row r="19" spans="1:18" x14ac:dyDescent="0.25">
      <c r="A19">
        <v>2018</v>
      </c>
      <c r="B19" s="3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  <c r="Q19" s="1"/>
      <c r="R19" s="3"/>
    </row>
    <row r="20" spans="1:18" x14ac:dyDescent="0.25">
      <c r="A20" t="s">
        <v>0</v>
      </c>
      <c r="B20" s="3">
        <v>977194.92308680795</v>
      </c>
      <c r="C20" s="1">
        <v>71854.809318715808</v>
      </c>
      <c r="D20" s="1">
        <v>216971.11137376848</v>
      </c>
      <c r="E20" s="1">
        <v>182803.23148656558</v>
      </c>
      <c r="F20" s="1">
        <v>49530.122787655091</v>
      </c>
      <c r="G20" s="1">
        <v>223947.68230960931</v>
      </c>
      <c r="H20" s="1">
        <v>10161.618459744835</v>
      </c>
      <c r="I20" s="1">
        <v>20866.25147529996</v>
      </c>
      <c r="J20" s="1">
        <v>89732.052938338835</v>
      </c>
      <c r="K20" s="1">
        <v>111328.04293711002</v>
      </c>
      <c r="L20" s="3">
        <v>160131.62823546858</v>
      </c>
      <c r="M20" s="1">
        <v>87764.322745160767</v>
      </c>
      <c r="N20" s="1">
        <v>21254.910772971805</v>
      </c>
      <c r="O20" s="1">
        <v>45331.949705828811</v>
      </c>
      <c r="P20" s="1">
        <v>5306.4276437946055</v>
      </c>
      <c r="Q20" s="1">
        <v>474.01736771260965</v>
      </c>
      <c r="R20" s="3">
        <v>1137326.5513222765</v>
      </c>
    </row>
    <row r="21" spans="1:18" x14ac:dyDescent="0.25">
      <c r="A21" t="s">
        <v>1</v>
      </c>
      <c r="B21" s="3">
        <v>534386.34419640375</v>
      </c>
      <c r="C21" s="1">
        <v>44901.624684720031</v>
      </c>
      <c r="D21" s="1">
        <v>148020.358566354</v>
      </c>
      <c r="E21" s="1">
        <v>46344.481221946204</v>
      </c>
      <c r="F21" s="1">
        <v>26380.17409342499</v>
      </c>
      <c r="G21" s="1">
        <v>180755.0323230043</v>
      </c>
      <c r="H21" s="1">
        <v>795.6872312707012</v>
      </c>
      <c r="I21" s="1">
        <v>37938.639045999931</v>
      </c>
      <c r="J21" s="1">
        <v>19212.66390329038</v>
      </c>
      <c r="K21" s="1">
        <v>30037.683126393164</v>
      </c>
      <c r="L21" s="3">
        <v>1910253.9828963794</v>
      </c>
      <c r="M21" s="1">
        <v>526585.93647096457</v>
      </c>
      <c r="N21" s="1">
        <v>535779.72693598759</v>
      </c>
      <c r="O21" s="1">
        <v>469908.68413263257</v>
      </c>
      <c r="P21" s="1">
        <v>97968.815602621122</v>
      </c>
      <c r="Q21" s="1">
        <v>280010.81975417357</v>
      </c>
      <c r="R21" s="3">
        <v>2444640.3270927831</v>
      </c>
    </row>
    <row r="22" spans="1:18" x14ac:dyDescent="0.25">
      <c r="A22" t="s">
        <v>2</v>
      </c>
      <c r="B22" s="3">
        <v>4582892.5899013141</v>
      </c>
      <c r="C22" s="1">
        <v>370690.23125169281</v>
      </c>
      <c r="D22" s="1">
        <v>1051758.2123989591</v>
      </c>
      <c r="E22" s="1">
        <v>870246.369612101</v>
      </c>
      <c r="F22" s="1">
        <v>215348.35994632647</v>
      </c>
      <c r="G22" s="1">
        <v>1143022.1334384654</v>
      </c>
      <c r="H22" s="1">
        <v>228078.16231343831</v>
      </c>
      <c r="I22" s="1">
        <v>9484.6597614999828</v>
      </c>
      <c r="J22" s="1">
        <v>197338.76511823569</v>
      </c>
      <c r="K22" s="1">
        <v>496925.69606059499</v>
      </c>
      <c r="L22" s="3">
        <v>1736708.2530116418</v>
      </c>
      <c r="M22" s="1">
        <v>497331.16222257772</v>
      </c>
      <c r="N22" s="1">
        <v>193093.7723960898</v>
      </c>
      <c r="O22" s="1">
        <v>952059.65605274914</v>
      </c>
      <c r="P22" s="1">
        <v>8509.4894183240212</v>
      </c>
      <c r="Q22" s="1">
        <v>85714.172921901103</v>
      </c>
      <c r="R22" s="3">
        <v>6319600.8429129561</v>
      </c>
    </row>
    <row r="23" spans="1:18" x14ac:dyDescent="0.25">
      <c r="A23" t="s">
        <v>3</v>
      </c>
      <c r="B23" s="3">
        <v>409780.22809391841</v>
      </c>
      <c r="C23" s="1">
        <v>25518.530412254211</v>
      </c>
      <c r="D23" s="1">
        <v>112049.37411299413</v>
      </c>
      <c r="E23" s="1">
        <v>77240.802036577006</v>
      </c>
      <c r="F23" s="1">
        <v>16689.497895840301</v>
      </c>
      <c r="G23" s="1">
        <v>108601.29049370208</v>
      </c>
      <c r="H23" s="1">
        <v>98.93091685426127</v>
      </c>
      <c r="I23" s="1">
        <v>5690.7958568999893</v>
      </c>
      <c r="J23" s="1">
        <v>14711.282284140139</v>
      </c>
      <c r="K23" s="1">
        <v>49179.724084656329</v>
      </c>
      <c r="L23" s="3">
        <v>287417.73858430574</v>
      </c>
      <c r="M23" s="1">
        <v>87764.322745160767</v>
      </c>
      <c r="N23" s="1">
        <v>41400.547245913724</v>
      </c>
      <c r="O23" s="1">
        <v>122334.16564449693</v>
      </c>
      <c r="P23" s="1">
        <v>9957.6306480096337</v>
      </c>
      <c r="Q23" s="1">
        <v>25961.072300724685</v>
      </c>
      <c r="R23" s="3">
        <v>697197.96667822415</v>
      </c>
    </row>
    <row r="24" spans="1:18" x14ac:dyDescent="0.25">
      <c r="A24" t="s">
        <v>4</v>
      </c>
      <c r="B24" s="3">
        <v>6414327.9157200893</v>
      </c>
      <c r="C24" s="1">
        <v>464705.86961262935</v>
      </c>
      <c r="D24" s="1">
        <v>1478949.7725639532</v>
      </c>
      <c r="E24" s="1">
        <v>1049187.5609968377</v>
      </c>
      <c r="F24" s="1">
        <v>271338.93353237136</v>
      </c>
      <c r="G24" s="1">
        <v>1886861.9028774886</v>
      </c>
      <c r="H24" s="1">
        <v>453393.32544901833</v>
      </c>
      <c r="I24" s="1">
        <v>121403.64494719976</v>
      </c>
      <c r="J24" s="1">
        <v>138313.12945058136</v>
      </c>
      <c r="K24" s="1">
        <v>550173.77629000868</v>
      </c>
      <c r="L24" s="3">
        <v>985659.9769683833</v>
      </c>
      <c r="M24" s="1">
        <v>424194.22660161037</v>
      </c>
      <c r="N24" s="1">
        <v>122529.96265290141</v>
      </c>
      <c r="O24" s="1">
        <v>362300.74872525421</v>
      </c>
      <c r="P24" s="1">
        <v>43579.526130831619</v>
      </c>
      <c r="Q24" s="1">
        <v>33055.512857785761</v>
      </c>
      <c r="R24" s="3">
        <v>7399987.8926884728</v>
      </c>
    </row>
    <row r="25" spans="1:18" x14ac:dyDescent="0.25">
      <c r="A25" s="4" t="s">
        <v>5</v>
      </c>
      <c r="B25" s="5">
        <v>3104696.1682309029</v>
      </c>
      <c r="C25" s="5">
        <v>219459.36154538623</v>
      </c>
      <c r="D25" s="5">
        <v>856246.40284354647</v>
      </c>
      <c r="E25" s="5">
        <v>504639.90663896973</v>
      </c>
      <c r="F25" s="5">
        <v>138662.80896943962</v>
      </c>
      <c r="G25" s="5">
        <v>875309.80219407601</v>
      </c>
      <c r="H25" s="5">
        <v>35820.058395303597</v>
      </c>
      <c r="I25" s="5">
        <v>36041.70709369993</v>
      </c>
      <c r="J25" s="5">
        <v>119472.76026767184</v>
      </c>
      <c r="K25" s="5">
        <v>319043.36028280953</v>
      </c>
      <c r="L25" s="5">
        <v>4148992.3560058447</v>
      </c>
      <c r="M25" s="5">
        <v>1009289.7115693488</v>
      </c>
      <c r="N25" s="5">
        <v>653848.07041524048</v>
      </c>
      <c r="O25" s="5">
        <v>1923576.9210272022</v>
      </c>
      <c r="P25" s="5">
        <v>287743.87243833079</v>
      </c>
      <c r="Q25" s="5">
        <v>274533.78055572259</v>
      </c>
      <c r="R25" s="5">
        <v>7253688.524236748</v>
      </c>
    </row>
    <row r="26" spans="1:18" x14ac:dyDescent="0.25">
      <c r="A26" t="s">
        <v>6</v>
      </c>
      <c r="B26" s="3">
        <v>5102286.4993242854</v>
      </c>
      <c r="C26" s="1">
        <v>441293.53369612334</v>
      </c>
      <c r="D26" s="1">
        <v>1343471.7299060631</v>
      </c>
      <c r="E26" s="1">
        <v>200826.08529510023</v>
      </c>
      <c r="F26" s="1">
        <v>299334.22032539378</v>
      </c>
      <c r="G26" s="1">
        <v>2006236.1766984563</v>
      </c>
      <c r="H26" s="1">
        <v>155363.93842555629</v>
      </c>
      <c r="I26" s="1">
        <v>18969.319522999966</v>
      </c>
      <c r="J26" s="1">
        <v>83780.97824134196</v>
      </c>
      <c r="K26" s="1">
        <v>553010.51721325063</v>
      </c>
      <c r="L26" s="3">
        <v>6644805.601901236</v>
      </c>
      <c r="M26" s="1">
        <v>2252617.6171257934</v>
      </c>
      <c r="N26" s="1">
        <v>394151.48347955715</v>
      </c>
      <c r="O26" s="1">
        <v>3094371.306632123</v>
      </c>
      <c r="P26" s="1">
        <v>726524.99844312388</v>
      </c>
      <c r="Q26" s="1">
        <v>177140.19622063791</v>
      </c>
      <c r="R26" s="3">
        <v>11747092.101225521</v>
      </c>
    </row>
    <row r="27" spans="1:18" x14ac:dyDescent="0.25">
      <c r="A27" t="s">
        <v>7</v>
      </c>
      <c r="B27" s="3">
        <v>4571331.7925926987</v>
      </c>
      <c r="C27" s="1">
        <v>414273.19503472693</v>
      </c>
      <c r="D27" s="1">
        <v>1025675.5785683525</v>
      </c>
      <c r="E27" s="1">
        <v>829051.27519259311</v>
      </c>
      <c r="F27" s="1">
        <v>247112.24303840962</v>
      </c>
      <c r="G27" s="1">
        <v>1137767.5940812104</v>
      </c>
      <c r="H27" s="1">
        <v>55429.579414630374</v>
      </c>
      <c r="I27" s="1">
        <v>151754.55618399972</v>
      </c>
      <c r="J27" s="1">
        <v>329875.68557381723</v>
      </c>
      <c r="K27" s="1">
        <v>380392.085504958</v>
      </c>
      <c r="L27" s="3">
        <v>1013012.9194629922</v>
      </c>
      <c r="M27" s="1">
        <v>424194.22660161037</v>
      </c>
      <c r="N27" s="1">
        <v>174724.84687902569</v>
      </c>
      <c r="O27" s="1">
        <v>295145.59035477968</v>
      </c>
      <c r="P27" s="1">
        <v>22566.381667390237</v>
      </c>
      <c r="Q27" s="1">
        <v>96381.873960186116</v>
      </c>
      <c r="R27" s="3">
        <v>5584344.7120556906</v>
      </c>
    </row>
    <row r="28" spans="1:18" x14ac:dyDescent="0.25">
      <c r="A28" t="s">
        <v>8</v>
      </c>
      <c r="B28" s="3">
        <v>4447911.9275423558</v>
      </c>
      <c r="C28" s="1">
        <v>377204.17190955771</v>
      </c>
      <c r="D28" s="1">
        <v>1096327.5315601598</v>
      </c>
      <c r="E28" s="1">
        <v>839350.04879747017</v>
      </c>
      <c r="F28" s="1">
        <v>248727.35573800706</v>
      </c>
      <c r="G28" s="1">
        <v>1041862.4371038639</v>
      </c>
      <c r="H28" s="1">
        <v>47924.96272182856</v>
      </c>
      <c r="I28" s="1">
        <v>45526.366855199914</v>
      </c>
      <c r="J28" s="1">
        <v>222259.94806736571</v>
      </c>
      <c r="K28" s="1">
        <v>528729.10478890385</v>
      </c>
      <c r="L28" s="3">
        <v>3588569.6932968283</v>
      </c>
      <c r="M28" s="1">
        <v>1126308.8085628967</v>
      </c>
      <c r="N28" s="1">
        <v>1117395.5680070063</v>
      </c>
      <c r="O28" s="1">
        <v>993813.54580136575</v>
      </c>
      <c r="P28" s="1">
        <v>182843.50575159793</v>
      </c>
      <c r="Q28" s="1">
        <v>168208.26517396161</v>
      </c>
      <c r="R28" s="3">
        <v>8036481.6208391842</v>
      </c>
    </row>
    <row r="29" spans="1:18" x14ac:dyDescent="0.25">
      <c r="A29" t="s">
        <v>9</v>
      </c>
      <c r="B29" s="3">
        <v>3210677.1039203261</v>
      </c>
      <c r="C29" s="1">
        <v>311594.68713910406</v>
      </c>
      <c r="D29" s="1">
        <v>895033.2356302297</v>
      </c>
      <c r="E29" s="1">
        <v>504639.90663896973</v>
      </c>
      <c r="F29" s="1">
        <v>170663.57525746373</v>
      </c>
      <c r="G29" s="1">
        <v>632042.01423493132</v>
      </c>
      <c r="H29" s="1">
        <v>18733.275755760471</v>
      </c>
      <c r="I29" s="1">
        <v>223837.9703713996</v>
      </c>
      <c r="J29" s="1">
        <v>152460.32882505356</v>
      </c>
      <c r="K29" s="1">
        <v>301672.11006741418</v>
      </c>
      <c r="L29" s="3">
        <v>7641917.9561148575</v>
      </c>
      <c r="M29" s="1">
        <v>1433483.938170959</v>
      </c>
      <c r="N29" s="1">
        <v>2073973.052076949</v>
      </c>
      <c r="O29" s="1">
        <v>2275527.8497536043</v>
      </c>
      <c r="P29" s="1">
        <v>978800.49652626296</v>
      </c>
      <c r="Q29" s="1">
        <v>880132.61958708207</v>
      </c>
      <c r="R29" s="3">
        <v>10852595.060035184</v>
      </c>
    </row>
    <row r="30" spans="1:18" x14ac:dyDescent="0.25">
      <c r="A30" t="s">
        <v>10</v>
      </c>
      <c r="B30" s="3">
        <v>1865.0490575699644</v>
      </c>
      <c r="C30" s="1">
        <v>470.07819180468294</v>
      </c>
      <c r="D30" s="1">
        <v>1394.9708657652814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3">
        <v>107980.35185539504</v>
      </c>
      <c r="M30" s="1">
        <v>14627.387124193461</v>
      </c>
      <c r="N30" s="1">
        <v>28046.082284120614</v>
      </c>
      <c r="O30" s="1">
        <v>63606.669156710886</v>
      </c>
      <c r="P30" s="1">
        <v>1700.2132903700658</v>
      </c>
      <c r="Q30" s="1">
        <v>0</v>
      </c>
      <c r="R30" s="3">
        <v>109845.40091296501</v>
      </c>
    </row>
    <row r="31" spans="1:18" x14ac:dyDescent="0.25">
      <c r="A31" t="s">
        <v>11</v>
      </c>
      <c r="B31" s="3">
        <v>33357350.541666672</v>
      </c>
      <c r="C31" s="1">
        <v>2741966.0927967154</v>
      </c>
      <c r="D31" s="1">
        <v>8225898.2783901459</v>
      </c>
      <c r="E31" s="1">
        <v>5104329.6679171305</v>
      </c>
      <c r="F31" s="1">
        <v>1683787.291584332</v>
      </c>
      <c r="G31" s="1">
        <v>9236406.0657548085</v>
      </c>
      <c r="H31" s="1">
        <v>1005799.5390834057</v>
      </c>
      <c r="I31" s="1">
        <v>671513.91111419874</v>
      </c>
      <c r="J31" s="1">
        <v>1367157.5946698368</v>
      </c>
      <c r="K31" s="1">
        <v>3320492.1003560992</v>
      </c>
      <c r="L31" s="3">
        <v>28225450.458333332</v>
      </c>
      <c r="M31" s="1">
        <v>7884161.6599402754</v>
      </c>
      <c r="N31" s="1">
        <v>5356198.0231457632</v>
      </c>
      <c r="O31" s="1">
        <v>10597977.086986747</v>
      </c>
      <c r="P31" s="1">
        <v>2365501.357560657</v>
      </c>
      <c r="Q31" s="1">
        <v>2021612.3306998881</v>
      </c>
      <c r="R31" s="3">
        <v>61582801</v>
      </c>
    </row>
    <row r="34" spans="1:18" x14ac:dyDescent="0.25">
      <c r="A34" t="s">
        <v>5</v>
      </c>
      <c r="B34" s="5">
        <f>+B25-B10</f>
        <v>-269260.93186265556</v>
      </c>
      <c r="C34" s="1">
        <f t="shared" ref="C34:R34" si="1">+C25-C10</f>
        <v>-21649.569383656082</v>
      </c>
      <c r="D34" s="1">
        <f t="shared" si="1"/>
        <v>-19442.776473321719</v>
      </c>
      <c r="E34" s="1">
        <f t="shared" si="1"/>
        <v>-22523.203501095355</v>
      </c>
      <c r="F34" s="1">
        <f t="shared" si="1"/>
        <v>-15601.572848514857</v>
      </c>
      <c r="G34" s="1">
        <f t="shared" si="1"/>
        <v>-84368.018195263809</v>
      </c>
      <c r="H34" s="1">
        <f t="shared" si="1"/>
        <v>4644.1285172110438</v>
      </c>
      <c r="I34" s="1">
        <f t="shared" si="1"/>
        <v>10157.337085847455</v>
      </c>
      <c r="J34" s="1">
        <f t="shared" si="1"/>
        <v>-75.244163211857085</v>
      </c>
      <c r="K34" s="1">
        <f t="shared" si="1"/>
        <v>-120402.01290065062</v>
      </c>
      <c r="L34" s="5">
        <f t="shared" si="1"/>
        <v>-141723.87119283341</v>
      </c>
      <c r="M34" s="1">
        <f t="shared" si="1"/>
        <v>-42838.085416293936</v>
      </c>
      <c r="N34" s="1">
        <f t="shared" si="1"/>
        <v>-15283.269490444451</v>
      </c>
      <c r="O34" s="1">
        <f t="shared" si="1"/>
        <v>7760.0081476387568</v>
      </c>
      <c r="P34" s="1">
        <f t="shared" si="1"/>
        <v>-85534.637070398079</v>
      </c>
      <c r="Q34" s="1">
        <f t="shared" si="1"/>
        <v>-5827.8873633352923</v>
      </c>
      <c r="R34" s="1">
        <f t="shared" si="1"/>
        <v>-410984.8030554885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 v ka</vt:lpstr>
      <vt:lpstr>eurot</vt:lpstr>
    </vt:vector>
  </TitlesOfParts>
  <Company>University of Oulu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Pertti Tikkanen</dc:creator>
  <cp:lastModifiedBy>Pertti Tikkanen</cp:lastModifiedBy>
  <dcterms:created xsi:type="dcterms:W3CDTF">2017-09-11T12:57:37Z</dcterms:created>
  <dcterms:modified xsi:type="dcterms:W3CDTF">2017-09-11T13:29:52Z</dcterms:modified>
</cp:coreProperties>
</file>