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pasto\kotidir02$\huusiil\My Documents\Rahanjako\Rahanjako 2019\"/>
    </mc:Choice>
  </mc:AlternateContent>
  <xr:revisionPtr revIDLastSave="0" documentId="10_ncr:100000_{C8F03D11-8272-4B53-940D-6918BD247A16}" xr6:coauthVersionLast="31" xr6:coauthVersionMax="31" xr10:uidLastSave="{00000000-0000-0000-0000-000000000000}"/>
  <bookViews>
    <workbookView xWindow="0" yWindow="0" windowWidth="28800" windowHeight="12225" xr2:uid="{07C13ECC-8E48-47F9-9099-82E66EBA931E}"/>
  </bookViews>
  <sheets>
    <sheet name="Post Doc 2018-2022" sheetId="1" r:id="rId1"/>
  </sheets>
  <externalReferences>
    <externalReference r:id="rId2"/>
  </externalReferences>
  <definedNames>
    <definedName name="_xlnm._FilterDatabase" localSheetId="0" hidden="1">'Post Doc 2018-2022'!$A$1:$AX$60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2" i="1"/>
  <c r="I64" i="1"/>
  <c r="AV59" i="1"/>
  <c r="S59" i="1"/>
  <c r="J59" i="1"/>
  <c r="J60" i="1" s="1"/>
  <c r="I59" i="1"/>
  <c r="I60" i="1" s="1"/>
  <c r="AV58" i="1"/>
  <c r="AA58" i="1"/>
  <c r="Z58" i="1"/>
  <c r="X58" i="1"/>
  <c r="Y58" i="1" s="1"/>
  <c r="W58" i="1"/>
  <c r="S58" i="1"/>
  <c r="V58" i="1" s="1"/>
  <c r="Q58" i="1"/>
  <c r="AX57" i="1"/>
  <c r="AV57" i="1"/>
  <c r="AO57" i="1"/>
  <c r="AG57" i="1"/>
  <c r="AA57" i="1"/>
  <c r="Z57" i="1"/>
  <c r="Y57" i="1"/>
  <c r="X57" i="1"/>
  <c r="W57" i="1"/>
  <c r="S57" i="1"/>
  <c r="V57" i="1" s="1"/>
  <c r="Q57" i="1"/>
  <c r="N57" i="1"/>
  <c r="AV56" i="1"/>
  <c r="AA56" i="1"/>
  <c r="Z56" i="1"/>
  <c r="X56" i="1"/>
  <c r="AX56" i="1" s="1"/>
  <c r="W56" i="1"/>
  <c r="S56" i="1"/>
  <c r="V56" i="1" s="1"/>
  <c r="Q56" i="1"/>
  <c r="N56" i="1"/>
  <c r="AX55" i="1"/>
  <c r="AV55" i="1"/>
  <c r="AM55" i="1"/>
  <c r="AE55" i="1"/>
  <c r="AA55" i="1"/>
  <c r="Z55" i="1"/>
  <c r="X55" i="1"/>
  <c r="Y55" i="1" s="1"/>
  <c r="W55" i="1"/>
  <c r="S55" i="1"/>
  <c r="V55" i="1" s="1"/>
  <c r="Q55" i="1"/>
  <c r="N55" i="1"/>
  <c r="AV54" i="1"/>
  <c r="AA54" i="1"/>
  <c r="Z54" i="1"/>
  <c r="X54" i="1"/>
  <c r="W54" i="1"/>
  <c r="S54" i="1"/>
  <c r="V54" i="1" s="1"/>
  <c r="Q54" i="1"/>
  <c r="N54" i="1"/>
  <c r="AX53" i="1"/>
  <c r="AV53" i="1"/>
  <c r="AK53" i="1"/>
  <c r="AA53" i="1"/>
  <c r="Z53" i="1"/>
  <c r="X53" i="1"/>
  <c r="Y53" i="1" s="1"/>
  <c r="W53" i="1"/>
  <c r="S53" i="1"/>
  <c r="V53" i="1" s="1"/>
  <c r="Q53" i="1"/>
  <c r="N53" i="1"/>
  <c r="AV52" i="1"/>
  <c r="AN52" i="1"/>
  <c r="AA52" i="1"/>
  <c r="Z52" i="1"/>
  <c r="X52" i="1"/>
  <c r="Y52" i="1" s="1"/>
  <c r="W52" i="1"/>
  <c r="V52" i="1"/>
  <c r="AF52" i="1" s="1"/>
  <c r="S52" i="1"/>
  <c r="Q52" i="1"/>
  <c r="N52" i="1"/>
  <c r="AV51" i="1"/>
  <c r="AK51" i="1"/>
  <c r="AI51" i="1"/>
  <c r="AA51" i="1"/>
  <c r="Z51" i="1"/>
  <c r="Y51" i="1"/>
  <c r="X51" i="1"/>
  <c r="AX51" i="1" s="1"/>
  <c r="W51" i="1"/>
  <c r="V51" i="1"/>
  <c r="AN51" i="1" s="1"/>
  <c r="S51" i="1"/>
  <c r="Q51" i="1"/>
  <c r="N51" i="1"/>
  <c r="AX50" i="1"/>
  <c r="AV50" i="1"/>
  <c r="AA50" i="1"/>
  <c r="Z50" i="1"/>
  <c r="Y50" i="1"/>
  <c r="X50" i="1"/>
  <c r="W50" i="1"/>
  <c r="V50" i="1"/>
  <c r="AF50" i="1" s="1"/>
  <c r="S50" i="1"/>
  <c r="Q50" i="1"/>
  <c r="AN50" i="1" s="1"/>
  <c r="N50" i="1"/>
  <c r="AX49" i="1"/>
  <c r="AV49" i="1"/>
  <c r="AG49" i="1"/>
  <c r="AA49" i="1"/>
  <c r="Z49" i="1"/>
  <c r="Y49" i="1"/>
  <c r="X49" i="1"/>
  <c r="W49" i="1"/>
  <c r="S49" i="1"/>
  <c r="V49" i="1" s="1"/>
  <c r="AI49" i="1" s="1"/>
  <c r="Q49" i="1"/>
  <c r="N49" i="1"/>
  <c r="AV48" i="1"/>
  <c r="AA48" i="1"/>
  <c r="Z48" i="1"/>
  <c r="X48" i="1"/>
  <c r="AX48" i="1" s="1"/>
  <c r="W48" i="1"/>
  <c r="S48" i="1"/>
  <c r="V48" i="1" s="1"/>
  <c r="Q48" i="1"/>
  <c r="N48" i="1"/>
  <c r="AX47" i="1"/>
  <c r="AV47" i="1"/>
  <c r="AO47" i="1"/>
  <c r="AA47" i="1"/>
  <c r="Z47" i="1"/>
  <c r="X47" i="1"/>
  <c r="Y47" i="1" s="1"/>
  <c r="W47" i="1"/>
  <c r="S47" i="1"/>
  <c r="V47" i="1" s="1"/>
  <c r="Q47" i="1"/>
  <c r="N47" i="1"/>
  <c r="AV46" i="1"/>
  <c r="AM46" i="1"/>
  <c r="AA46" i="1"/>
  <c r="Z46" i="1"/>
  <c r="X46" i="1"/>
  <c r="Y46" i="1" s="1"/>
  <c r="W46" i="1"/>
  <c r="S46" i="1"/>
  <c r="V46" i="1" s="1"/>
  <c r="AJ46" i="1" s="1"/>
  <c r="Q46" i="1"/>
  <c r="N46" i="1"/>
  <c r="AV45" i="1"/>
  <c r="AM45" i="1"/>
  <c r="AK45" i="1"/>
  <c r="AA45" i="1"/>
  <c r="Z45" i="1"/>
  <c r="X45" i="1"/>
  <c r="Y45" i="1" s="1"/>
  <c r="W45" i="1"/>
  <c r="V45" i="1"/>
  <c r="S45" i="1"/>
  <c r="Q45" i="1"/>
  <c r="N45" i="1"/>
  <c r="AV44" i="1"/>
  <c r="AN44" i="1"/>
  <c r="AK44" i="1"/>
  <c r="AH44" i="1"/>
  <c r="AF44" i="1"/>
  <c r="AA44" i="1"/>
  <c r="Z44" i="1"/>
  <c r="X44" i="1"/>
  <c r="AX44" i="1" s="1"/>
  <c r="W44" i="1"/>
  <c r="V44" i="1"/>
  <c r="S44" i="1"/>
  <c r="Q44" i="1"/>
  <c r="N44" i="1"/>
  <c r="AV43" i="1"/>
  <c r="AA43" i="1"/>
  <c r="Z43" i="1"/>
  <c r="Y43" i="1"/>
  <c r="X43" i="1"/>
  <c r="AX43" i="1" s="1"/>
  <c r="W43" i="1"/>
  <c r="V43" i="1"/>
  <c r="S43" i="1"/>
  <c r="Q43" i="1"/>
  <c r="AF43" i="1" s="1"/>
  <c r="N43" i="1"/>
  <c r="AX42" i="1"/>
  <c r="AV42" i="1"/>
  <c r="AI42" i="1"/>
  <c r="AG42" i="1"/>
  <c r="AA42" i="1"/>
  <c r="Z42" i="1"/>
  <c r="Y42" i="1"/>
  <c r="X42" i="1"/>
  <c r="W42" i="1"/>
  <c r="V42" i="1"/>
  <c r="S42" i="1"/>
  <c r="Q42" i="1"/>
  <c r="N42" i="1"/>
  <c r="AX41" i="1"/>
  <c r="AV41" i="1"/>
  <c r="AE41" i="1"/>
  <c r="AD41" i="1"/>
  <c r="AA41" i="1"/>
  <c r="Z41" i="1"/>
  <c r="Y41" i="1"/>
  <c r="X41" i="1"/>
  <c r="W41" i="1"/>
  <c r="S41" i="1"/>
  <c r="V41" i="1" s="1"/>
  <c r="AO41" i="1" s="1"/>
  <c r="N41" i="1"/>
  <c r="AV40" i="1"/>
  <c r="AI40" i="1"/>
  <c r="AG40" i="1"/>
  <c r="AA40" i="1"/>
  <c r="Z40" i="1"/>
  <c r="Y40" i="1"/>
  <c r="X40" i="1"/>
  <c r="AX40" i="1" s="1"/>
  <c r="W40" i="1"/>
  <c r="V40" i="1"/>
  <c r="S40" i="1"/>
  <c r="Q40" i="1"/>
  <c r="N40" i="1"/>
  <c r="AX39" i="1"/>
  <c r="AV39" i="1"/>
  <c r="AF39" i="1"/>
  <c r="AA39" i="1"/>
  <c r="Z39" i="1"/>
  <c r="Y39" i="1"/>
  <c r="X39" i="1"/>
  <c r="W39" i="1"/>
  <c r="V39" i="1"/>
  <c r="S39" i="1"/>
  <c r="Q39" i="1"/>
  <c r="AD39" i="1" s="1"/>
  <c r="N39" i="1"/>
  <c r="AX38" i="1"/>
  <c r="AV38" i="1"/>
  <c r="AO38" i="1"/>
  <c r="AM38" i="1"/>
  <c r="AD38" i="1"/>
  <c r="AA38" i="1"/>
  <c r="Z38" i="1"/>
  <c r="Y38" i="1"/>
  <c r="X38" i="1"/>
  <c r="W38" i="1"/>
  <c r="S38" i="1"/>
  <c r="V38" i="1" s="1"/>
  <c r="Q38" i="1"/>
  <c r="AI38" i="1" s="1"/>
  <c r="N38" i="1"/>
  <c r="AX37" i="1"/>
  <c r="AV37" i="1"/>
  <c r="AJ37" i="1"/>
  <c r="AH37" i="1"/>
  <c r="AA37" i="1"/>
  <c r="Z37" i="1"/>
  <c r="X37" i="1"/>
  <c r="Y37" i="1" s="1"/>
  <c r="W37" i="1"/>
  <c r="S37" i="1"/>
  <c r="V37" i="1" s="1"/>
  <c r="Q37" i="1"/>
  <c r="N37" i="1"/>
  <c r="AV36" i="1"/>
  <c r="AO36" i="1"/>
  <c r="AM36" i="1"/>
  <c r="AG36" i="1"/>
  <c r="AE36" i="1"/>
  <c r="AA36" i="1"/>
  <c r="Z36" i="1"/>
  <c r="X36" i="1"/>
  <c r="Y36" i="1" s="1"/>
  <c r="W36" i="1"/>
  <c r="S36" i="1"/>
  <c r="V36" i="1" s="1"/>
  <c r="AH36" i="1" s="1"/>
  <c r="Q36" i="1"/>
  <c r="N36" i="1"/>
  <c r="AX35" i="1"/>
  <c r="AV35" i="1"/>
  <c r="AH35" i="1"/>
  <c r="AA35" i="1"/>
  <c r="Z35" i="1"/>
  <c r="X35" i="1"/>
  <c r="Y35" i="1" s="1"/>
  <c r="W35" i="1"/>
  <c r="S35" i="1"/>
  <c r="V35" i="1" s="1"/>
  <c r="Q35" i="1"/>
  <c r="N35" i="1"/>
  <c r="AV34" i="1"/>
  <c r="AN34" i="1"/>
  <c r="AM34" i="1"/>
  <c r="AK34" i="1"/>
  <c r="AE34" i="1"/>
  <c r="AA34" i="1"/>
  <c r="Z34" i="1"/>
  <c r="Y34" i="1"/>
  <c r="X34" i="1"/>
  <c r="AX34" i="1" s="1"/>
  <c r="W34" i="1"/>
  <c r="V34" i="1"/>
  <c r="AF34" i="1" s="1"/>
  <c r="S34" i="1"/>
  <c r="Q34" i="1"/>
  <c r="N34" i="1"/>
  <c r="AV33" i="1"/>
  <c r="AA33" i="1"/>
  <c r="Z33" i="1"/>
  <c r="X33" i="1"/>
  <c r="AX33" i="1" s="1"/>
  <c r="W33" i="1"/>
  <c r="V33" i="1"/>
  <c r="S33" i="1"/>
  <c r="Q33" i="1"/>
  <c r="N33" i="1"/>
  <c r="AV32" i="1"/>
  <c r="AO32" i="1"/>
  <c r="AN32" i="1"/>
  <c r="AL32" i="1"/>
  <c r="AA32" i="1"/>
  <c r="Z32" i="1"/>
  <c r="Y32" i="1"/>
  <c r="X32" i="1"/>
  <c r="AX32" i="1" s="1"/>
  <c r="W32" i="1"/>
  <c r="V32" i="1"/>
  <c r="AF32" i="1" s="1"/>
  <c r="S32" i="1"/>
  <c r="Q32" i="1"/>
  <c r="AD32" i="1" s="1"/>
  <c r="N32" i="1"/>
  <c r="AX31" i="1"/>
  <c r="AV31" i="1"/>
  <c r="AN31" i="1"/>
  <c r="AL31" i="1"/>
  <c r="AJ31" i="1"/>
  <c r="AI31" i="1"/>
  <c r="AA31" i="1"/>
  <c r="Z31" i="1"/>
  <c r="Y31" i="1"/>
  <c r="X31" i="1"/>
  <c r="W31" i="1"/>
  <c r="V31" i="1"/>
  <c r="S31" i="1"/>
  <c r="Q31" i="1"/>
  <c r="N31" i="1"/>
  <c r="AX30" i="1"/>
  <c r="AV30" i="1"/>
  <c r="AE30" i="1"/>
  <c r="AA30" i="1"/>
  <c r="Z30" i="1"/>
  <c r="Y30" i="1"/>
  <c r="X30" i="1"/>
  <c r="W30" i="1"/>
  <c r="S30" i="1"/>
  <c r="V30" i="1" s="1"/>
  <c r="AG30" i="1" s="1"/>
  <c r="Q30" i="1"/>
  <c r="N30" i="1"/>
  <c r="AV29" i="1"/>
  <c r="AO29" i="1"/>
  <c r="AM29" i="1"/>
  <c r="AL29" i="1"/>
  <c r="AE29" i="1"/>
  <c r="AD29" i="1"/>
  <c r="AR29" i="1" s="1"/>
  <c r="AA29" i="1"/>
  <c r="Z29" i="1"/>
  <c r="X29" i="1"/>
  <c r="Y29" i="1" s="1"/>
  <c r="W29" i="1"/>
  <c r="S29" i="1"/>
  <c r="V29" i="1" s="1"/>
  <c r="AG29" i="1" s="1"/>
  <c r="Q29" i="1"/>
  <c r="N29" i="1"/>
  <c r="AV28" i="1"/>
  <c r="AJ28" i="1"/>
  <c r="AA28" i="1"/>
  <c r="Z28" i="1"/>
  <c r="X28" i="1"/>
  <c r="Y28" i="1" s="1"/>
  <c r="W28" i="1"/>
  <c r="V28" i="1"/>
  <c r="S28" i="1"/>
  <c r="Q28" i="1"/>
  <c r="N28" i="1"/>
  <c r="AV27" i="1"/>
  <c r="AA27" i="1"/>
  <c r="Z27" i="1"/>
  <c r="X27" i="1"/>
  <c r="AX27" i="1" s="1"/>
  <c r="W27" i="1"/>
  <c r="S27" i="1"/>
  <c r="V27" i="1" s="1"/>
  <c r="Q27" i="1"/>
  <c r="N27" i="1"/>
  <c r="AV26" i="1"/>
  <c r="AD26" i="1"/>
  <c r="AR26" i="1" s="1"/>
  <c r="AA26" i="1"/>
  <c r="Z26" i="1"/>
  <c r="X26" i="1"/>
  <c r="AX26" i="1" s="1"/>
  <c r="W26" i="1"/>
  <c r="S26" i="1"/>
  <c r="V26" i="1" s="1"/>
  <c r="AN26" i="1" s="1"/>
  <c r="Q26" i="1"/>
  <c r="N26" i="1"/>
  <c r="AV25" i="1"/>
  <c r="AA25" i="1"/>
  <c r="Z25" i="1"/>
  <c r="X25" i="1"/>
  <c r="AX25" i="1" s="1"/>
  <c r="W25" i="1"/>
  <c r="S25" i="1"/>
  <c r="V25" i="1" s="1"/>
  <c r="Q25" i="1"/>
  <c r="N25" i="1"/>
  <c r="AV24" i="1"/>
  <c r="AG24" i="1"/>
  <c r="AF24" i="1"/>
  <c r="AA24" i="1"/>
  <c r="Z24" i="1"/>
  <c r="X24" i="1"/>
  <c r="AX24" i="1" s="1"/>
  <c r="W24" i="1"/>
  <c r="V24" i="1"/>
  <c r="AO24" i="1" s="1"/>
  <c r="S24" i="1"/>
  <c r="Q24" i="1"/>
  <c r="N24" i="1"/>
  <c r="AV23" i="1"/>
  <c r="AO23" i="1"/>
  <c r="AJ23" i="1"/>
  <c r="AI23" i="1"/>
  <c r="AH23" i="1"/>
  <c r="AG23" i="1"/>
  <c r="AA23" i="1"/>
  <c r="Z23" i="1"/>
  <c r="X23" i="1"/>
  <c r="W23" i="1"/>
  <c r="V23" i="1"/>
  <c r="AM23" i="1" s="1"/>
  <c r="S23" i="1"/>
  <c r="Q23" i="1"/>
  <c r="N23" i="1"/>
  <c r="AX22" i="1"/>
  <c r="AV22" i="1"/>
  <c r="AK22" i="1"/>
  <c r="AJ22" i="1"/>
  <c r="AA22" i="1"/>
  <c r="Z22" i="1"/>
  <c r="Y22" i="1"/>
  <c r="X22" i="1"/>
  <c r="W22" i="1"/>
  <c r="S22" i="1"/>
  <c r="V22" i="1" s="1"/>
  <c r="Q22" i="1"/>
  <c r="N22" i="1"/>
  <c r="AX21" i="1"/>
  <c r="AV21" i="1"/>
  <c r="AE21" i="1"/>
  <c r="AA21" i="1"/>
  <c r="Z21" i="1"/>
  <c r="X21" i="1"/>
  <c r="Y21" i="1" s="1"/>
  <c r="W21" i="1"/>
  <c r="V21" i="1"/>
  <c r="AM21" i="1" s="1"/>
  <c r="S21" i="1"/>
  <c r="Q21" i="1"/>
  <c r="N21" i="1"/>
  <c r="AV20" i="1"/>
  <c r="AI20" i="1"/>
  <c r="AH20" i="1"/>
  <c r="AA20" i="1"/>
  <c r="Z20" i="1"/>
  <c r="X20" i="1"/>
  <c r="AX20" i="1" s="1"/>
  <c r="W20" i="1"/>
  <c r="S20" i="1"/>
  <c r="V20" i="1" s="1"/>
  <c r="Q20" i="1"/>
  <c r="N20" i="1"/>
  <c r="AX19" i="1"/>
  <c r="AV19" i="1"/>
  <c r="AK19" i="1"/>
  <c r="AA19" i="1"/>
  <c r="Z19" i="1"/>
  <c r="X19" i="1"/>
  <c r="Y19" i="1" s="1"/>
  <c r="W19" i="1"/>
  <c r="S19" i="1"/>
  <c r="V19" i="1" s="1"/>
  <c r="Q19" i="1"/>
  <c r="AL19" i="1" s="1"/>
  <c r="N19" i="1"/>
  <c r="AV18" i="1"/>
  <c r="AN18" i="1"/>
  <c r="AG18" i="1"/>
  <c r="AA18" i="1"/>
  <c r="Z18" i="1"/>
  <c r="X18" i="1"/>
  <c r="Y18" i="1" s="1"/>
  <c r="W18" i="1"/>
  <c r="V18" i="1"/>
  <c r="AF18" i="1" s="1"/>
  <c r="S18" i="1"/>
  <c r="Q18" i="1"/>
  <c r="N18" i="1"/>
  <c r="AV17" i="1"/>
  <c r="AJ17" i="1"/>
  <c r="AI17" i="1"/>
  <c r="AA17" i="1"/>
  <c r="Z17" i="1"/>
  <c r="Y17" i="1"/>
  <c r="X17" i="1"/>
  <c r="AX17" i="1" s="1"/>
  <c r="W17" i="1"/>
  <c r="S17" i="1"/>
  <c r="V17" i="1" s="1"/>
  <c r="Q17" i="1"/>
  <c r="N17" i="1"/>
  <c r="AX16" i="1"/>
  <c r="AV16" i="1"/>
  <c r="AA16" i="1"/>
  <c r="Z16" i="1"/>
  <c r="X16" i="1"/>
  <c r="Y16" i="1" s="1"/>
  <c r="W16" i="1"/>
  <c r="S16" i="1"/>
  <c r="V16" i="1" s="1"/>
  <c r="Q16" i="1"/>
  <c r="N16" i="1"/>
  <c r="AV15" i="1"/>
  <c r="AO15" i="1"/>
  <c r="AJ15" i="1"/>
  <c r="AI15" i="1"/>
  <c r="AH15" i="1"/>
  <c r="AG15" i="1"/>
  <c r="AA15" i="1"/>
  <c r="Z15" i="1"/>
  <c r="X15" i="1"/>
  <c r="AX15" i="1" s="1"/>
  <c r="W15" i="1"/>
  <c r="V15" i="1"/>
  <c r="AM15" i="1" s="1"/>
  <c r="S15" i="1"/>
  <c r="Q15" i="1"/>
  <c r="N15" i="1"/>
  <c r="AX14" i="1"/>
  <c r="AV14" i="1"/>
  <c r="AK14" i="1"/>
  <c r="AA14" i="1"/>
  <c r="Z14" i="1"/>
  <c r="Y14" i="1"/>
  <c r="X14" i="1"/>
  <c r="W14" i="1"/>
  <c r="S14" i="1"/>
  <c r="V14" i="1" s="1"/>
  <c r="AD14" i="1" s="1"/>
  <c r="Q14" i="1"/>
  <c r="AE14" i="1" s="1"/>
  <c r="N14" i="1"/>
  <c r="AX13" i="1"/>
  <c r="AV13" i="1"/>
  <c r="AO13" i="1"/>
  <c r="AD13" i="1"/>
  <c r="AR13" i="1" s="1"/>
  <c r="AA13" i="1"/>
  <c r="Z13" i="1"/>
  <c r="X13" i="1"/>
  <c r="Y13" i="1" s="1"/>
  <c r="W13" i="1"/>
  <c r="V13" i="1"/>
  <c r="AF13" i="1" s="1"/>
  <c r="S13" i="1"/>
  <c r="Q13" i="1"/>
  <c r="N13" i="1"/>
  <c r="AV12" i="1"/>
  <c r="AK12" i="1"/>
  <c r="AJ12" i="1"/>
  <c r="AH12" i="1"/>
  <c r="AA12" i="1"/>
  <c r="Z12" i="1"/>
  <c r="X12" i="1"/>
  <c r="AX12" i="1" s="1"/>
  <c r="W12" i="1"/>
  <c r="S12" i="1"/>
  <c r="V12" i="1" s="1"/>
  <c r="AG12" i="1" s="1"/>
  <c r="Q12" i="1"/>
  <c r="N12" i="1"/>
  <c r="AX11" i="1"/>
  <c r="AV11" i="1"/>
  <c r="AA11" i="1"/>
  <c r="Z11" i="1"/>
  <c r="X11" i="1"/>
  <c r="Y11" i="1" s="1"/>
  <c r="W11" i="1"/>
  <c r="S11" i="1"/>
  <c r="V11" i="1" s="1"/>
  <c r="Q11" i="1"/>
  <c r="N11" i="1"/>
  <c r="AX10" i="1"/>
  <c r="AV10" i="1"/>
  <c r="AA10" i="1"/>
  <c r="Z10" i="1"/>
  <c r="X10" i="1"/>
  <c r="Y10" i="1" s="1"/>
  <c r="W10" i="1"/>
  <c r="S10" i="1"/>
  <c r="V10" i="1" s="1"/>
  <c r="Q10" i="1"/>
  <c r="N10" i="1"/>
  <c r="AX9" i="1"/>
  <c r="AV9" i="1"/>
  <c r="AL9" i="1"/>
  <c r="AK9" i="1"/>
  <c r="AJ9" i="1"/>
  <c r="AI9" i="1"/>
  <c r="AD9" i="1"/>
  <c r="AR9" i="1" s="1"/>
  <c r="AA9" i="1"/>
  <c r="Z9" i="1"/>
  <c r="Y9" i="1"/>
  <c r="X9" i="1"/>
  <c r="W9" i="1"/>
  <c r="S9" i="1"/>
  <c r="V9" i="1" s="1"/>
  <c r="Q9" i="1"/>
  <c r="AE9" i="1" s="1"/>
  <c r="N9" i="1"/>
  <c r="AV8" i="1"/>
  <c r="AA8" i="1"/>
  <c r="Z8" i="1"/>
  <c r="X8" i="1"/>
  <c r="Y8" i="1" s="1"/>
  <c r="W8" i="1"/>
  <c r="V8" i="1"/>
  <c r="AM8" i="1" s="1"/>
  <c r="S8" i="1"/>
  <c r="Q8" i="1"/>
  <c r="N8" i="1"/>
  <c r="AV7" i="1"/>
  <c r="AO7" i="1"/>
  <c r="AN7" i="1"/>
  <c r="AJ7" i="1"/>
  <c r="AI7" i="1"/>
  <c r="AG7" i="1"/>
  <c r="AF7" i="1"/>
  <c r="AA7" i="1"/>
  <c r="Z7" i="1"/>
  <c r="X7" i="1"/>
  <c r="AX7" i="1" s="1"/>
  <c r="W7" i="1"/>
  <c r="V7" i="1"/>
  <c r="S7" i="1"/>
  <c r="Q7" i="1"/>
  <c r="N7" i="1"/>
  <c r="AX6" i="1"/>
  <c r="AV6" i="1"/>
  <c r="AM6" i="1"/>
  <c r="AK6" i="1"/>
  <c r="AA6" i="1"/>
  <c r="Z6" i="1"/>
  <c r="Y6" i="1"/>
  <c r="X6" i="1"/>
  <c r="W6" i="1"/>
  <c r="V6" i="1"/>
  <c r="S6" i="1"/>
  <c r="Q6" i="1"/>
  <c r="N6" i="1"/>
  <c r="AX5" i="1"/>
  <c r="AV5" i="1"/>
  <c r="AM5" i="1"/>
  <c r="AL5" i="1"/>
  <c r="AI5" i="1"/>
  <c r="AA5" i="1"/>
  <c r="Z5" i="1"/>
  <c r="Y5" i="1"/>
  <c r="X5" i="1"/>
  <c r="W5" i="1"/>
  <c r="V5" i="1"/>
  <c r="AO5" i="1" s="1"/>
  <c r="S5" i="1"/>
  <c r="Q5" i="1"/>
  <c r="N5" i="1"/>
  <c r="AV4" i="1"/>
  <c r="AM4" i="1"/>
  <c r="AL4" i="1"/>
  <c r="AK4" i="1"/>
  <c r="AI4" i="1"/>
  <c r="AH4" i="1"/>
  <c r="AD4" i="1"/>
  <c r="AR4" i="1" s="1"/>
  <c r="AA4" i="1"/>
  <c r="Z4" i="1"/>
  <c r="X4" i="1"/>
  <c r="AX4" i="1" s="1"/>
  <c r="W4" i="1"/>
  <c r="S4" i="1"/>
  <c r="V4" i="1" s="1"/>
  <c r="Q4" i="1"/>
  <c r="AJ4" i="1" s="1"/>
  <c r="N4" i="1"/>
  <c r="AX3" i="1"/>
  <c r="AV3" i="1"/>
  <c r="AM3" i="1"/>
  <c r="AL3" i="1"/>
  <c r="AK3" i="1"/>
  <c r="AD3" i="1"/>
  <c r="AR3" i="1" s="1"/>
  <c r="AA3" i="1"/>
  <c r="Z3" i="1"/>
  <c r="X3" i="1"/>
  <c r="Y3" i="1" s="1"/>
  <c r="W3" i="1"/>
  <c r="V3" i="1"/>
  <c r="AO3" i="1" s="1"/>
  <c r="S3" i="1"/>
  <c r="Q3" i="1"/>
  <c r="N3" i="1"/>
  <c r="AX2" i="1"/>
  <c r="AV2" i="1"/>
  <c r="AA2" i="1"/>
  <c r="Z2" i="1"/>
  <c r="X2" i="1"/>
  <c r="Y2" i="1" s="1"/>
  <c r="W2" i="1"/>
  <c r="S2" i="1"/>
  <c r="V2" i="1" s="1"/>
  <c r="Q2" i="1"/>
  <c r="N2" i="1"/>
  <c r="AL27" i="1" l="1"/>
  <c r="AD27" i="1"/>
  <c r="AO27" i="1"/>
  <c r="AG27" i="1"/>
  <c r="AN27" i="1"/>
  <c r="AM27" i="1"/>
  <c r="AK27" i="1"/>
  <c r="AJ27" i="1"/>
  <c r="AI27" i="1"/>
  <c r="AE27" i="1"/>
  <c r="AH27" i="1"/>
  <c r="AF27" i="1"/>
  <c r="AR39" i="1"/>
  <c r="AL10" i="1"/>
  <c r="AD10" i="1"/>
  <c r="AK10" i="1"/>
  <c r="AJ10" i="1"/>
  <c r="AI10" i="1"/>
  <c r="AH10" i="1"/>
  <c r="AG10" i="1"/>
  <c r="AM10" i="1"/>
  <c r="AF10" i="1"/>
  <c r="AO10" i="1"/>
  <c r="AE10" i="1"/>
  <c r="AN10" i="1"/>
  <c r="AJ16" i="1"/>
  <c r="AI16" i="1"/>
  <c r="AH16" i="1"/>
  <c r="AO16" i="1"/>
  <c r="AG16" i="1"/>
  <c r="AK16" i="1"/>
  <c r="AN16" i="1"/>
  <c r="AM16" i="1"/>
  <c r="AL16" i="1"/>
  <c r="AF16" i="1"/>
  <c r="AE16" i="1"/>
  <c r="AD16" i="1"/>
  <c r="AR14" i="1"/>
  <c r="AI11" i="1"/>
  <c r="AH11" i="1"/>
  <c r="AO11" i="1"/>
  <c r="AG11" i="1"/>
  <c r="AM11" i="1"/>
  <c r="AL11" i="1"/>
  <c r="AK11" i="1"/>
  <c r="AJ11" i="1"/>
  <c r="AN11" i="1"/>
  <c r="AF11" i="1"/>
  <c r="AE11" i="1"/>
  <c r="AD11" i="1"/>
  <c r="V59" i="1"/>
  <c r="AL2" i="1"/>
  <c r="AD2" i="1"/>
  <c r="AJ2" i="1"/>
  <c r="AI2" i="1"/>
  <c r="AH2" i="1"/>
  <c r="AK2" i="1"/>
  <c r="AG2" i="1"/>
  <c r="AO2" i="1"/>
  <c r="AF2" i="1"/>
  <c r="AN2" i="1"/>
  <c r="AE2" i="1"/>
  <c r="AM2" i="1"/>
  <c r="AJ25" i="1"/>
  <c r="AL25" i="1"/>
  <c r="AK25" i="1"/>
  <c r="AI25" i="1"/>
  <c r="AH25" i="1"/>
  <c r="AG25" i="1"/>
  <c r="AM25" i="1"/>
  <c r="AD25" i="1"/>
  <c r="AF25" i="1"/>
  <c r="AE25" i="1"/>
  <c r="AO25" i="1"/>
  <c r="AN25" i="1"/>
  <c r="AR32" i="1"/>
  <c r="AE3" i="1"/>
  <c r="AP3" i="1" s="1"/>
  <c r="AQ3" i="1" s="1"/>
  <c r="AE4" i="1"/>
  <c r="AP4" i="1" s="1"/>
  <c r="AQ4" i="1" s="1"/>
  <c r="AO4" i="1"/>
  <c r="AD5" i="1"/>
  <c r="AN5" i="1"/>
  <c r="AD6" i="1"/>
  <c r="AN6" i="1"/>
  <c r="AE13" i="1"/>
  <c r="AP13" i="1"/>
  <c r="AL14" i="1"/>
  <c r="AJ33" i="1"/>
  <c r="AO33" i="1"/>
  <c r="AG33" i="1"/>
  <c r="AM33" i="1"/>
  <c r="AE33" i="1"/>
  <c r="AN33" i="1"/>
  <c r="AL33" i="1"/>
  <c r="AK33" i="1"/>
  <c r="AI33" i="1"/>
  <c r="AD33" i="1"/>
  <c r="AN3" i="1"/>
  <c r="AH8" i="1"/>
  <c r="AF3" i="1"/>
  <c r="AN4" i="1"/>
  <c r="AF4" i="1"/>
  <c r="AG4" i="1"/>
  <c r="AE5" i="1"/>
  <c r="AE6" i="1"/>
  <c r="AM7" i="1"/>
  <c r="AE7" i="1"/>
  <c r="AL7" i="1"/>
  <c r="AD7" i="1"/>
  <c r="AH7" i="1"/>
  <c r="AK8" i="1"/>
  <c r="AX8" i="1"/>
  <c r="AM9" i="1"/>
  <c r="Y12" i="1"/>
  <c r="AO12" i="1"/>
  <c r="AM14" i="1"/>
  <c r="AI19" i="1"/>
  <c r="AH19" i="1"/>
  <c r="AO19" i="1"/>
  <c r="AG19" i="1"/>
  <c r="AN19" i="1"/>
  <c r="AF19" i="1"/>
  <c r="AM19" i="1"/>
  <c r="AE19" i="1"/>
  <c r="AJ19" i="1"/>
  <c r="Y20" i="1"/>
  <c r="AI28" i="1"/>
  <c r="AL28" i="1"/>
  <c r="AD28" i="1"/>
  <c r="AF28" i="1"/>
  <c r="AO28" i="1"/>
  <c r="AE28" i="1"/>
  <c r="AN28" i="1"/>
  <c r="AM28" i="1"/>
  <c r="AK28" i="1"/>
  <c r="AG28" i="1"/>
  <c r="AL35" i="1"/>
  <c r="AD35" i="1"/>
  <c r="AI35" i="1"/>
  <c r="AO35" i="1"/>
  <c r="AG35" i="1"/>
  <c r="AN35" i="1"/>
  <c r="AM35" i="1"/>
  <c r="AK35" i="1"/>
  <c r="AJ35" i="1"/>
  <c r="AE35" i="1"/>
  <c r="AH42" i="1"/>
  <c r="AM42" i="1"/>
  <c r="AE42" i="1"/>
  <c r="AK42" i="1"/>
  <c r="AJ42" i="1"/>
  <c r="AD42" i="1"/>
  <c r="AO42" i="1"/>
  <c r="AN42" i="1"/>
  <c r="AL42" i="1"/>
  <c r="AF42" i="1"/>
  <c r="AJ47" i="1"/>
  <c r="AI47" i="1"/>
  <c r="AH47" i="1"/>
  <c r="AN47" i="1"/>
  <c r="AF47" i="1"/>
  <c r="AL47" i="1"/>
  <c r="AD47" i="1"/>
  <c r="AK47" i="1"/>
  <c r="AE47" i="1"/>
  <c r="AG47" i="1"/>
  <c r="AM54" i="1"/>
  <c r="AE54" i="1"/>
  <c r="AL54" i="1"/>
  <c r="AD54" i="1"/>
  <c r="AK54" i="1"/>
  <c r="AJ54" i="1"/>
  <c r="AI54" i="1"/>
  <c r="AO54" i="1"/>
  <c r="AG54" i="1"/>
  <c r="AN54" i="1"/>
  <c r="AF54" i="1"/>
  <c r="AH54" i="1"/>
  <c r="AK5" i="1"/>
  <c r="AJ5" i="1"/>
  <c r="AF5" i="1"/>
  <c r="AH6" i="1"/>
  <c r="AO6" i="1"/>
  <c r="AG6" i="1"/>
  <c r="AF6" i="1"/>
  <c r="AL8" i="1"/>
  <c r="AK13" i="1"/>
  <c r="AJ13" i="1"/>
  <c r="AQ13" i="1"/>
  <c r="AI13" i="1"/>
  <c r="AG13" i="1"/>
  <c r="AM24" i="1"/>
  <c r="AE24" i="1"/>
  <c r="AL24" i="1"/>
  <c r="AK24" i="1"/>
  <c r="AJ24" i="1"/>
  <c r="AI24" i="1"/>
  <c r="AH24" i="1"/>
  <c r="AN24" i="1"/>
  <c r="AD24" i="1"/>
  <c r="AK30" i="1"/>
  <c r="AH30" i="1"/>
  <c r="AN30" i="1"/>
  <c r="AF30" i="1"/>
  <c r="AO30" i="1"/>
  <c r="AM30" i="1"/>
  <c r="AL30" i="1"/>
  <c r="AJ30" i="1"/>
  <c r="AI30" i="1"/>
  <c r="AD30" i="1"/>
  <c r="AR41" i="1"/>
  <c r="AI3" i="1"/>
  <c r="AG3" i="1"/>
  <c r="AH3" i="1"/>
  <c r="AG5" i="1"/>
  <c r="AI6" i="1"/>
  <c r="AH13" i="1"/>
  <c r="AF21" i="1"/>
  <c r="AH22" i="1"/>
  <c r="AO22" i="1"/>
  <c r="AG22" i="1"/>
  <c r="AN22" i="1"/>
  <c r="AF22" i="1"/>
  <c r="AM22" i="1"/>
  <c r="AE22" i="1"/>
  <c r="AL22" i="1"/>
  <c r="AD22" i="1"/>
  <c r="AI22" i="1"/>
  <c r="AE26" i="1"/>
  <c r="AN37" i="1"/>
  <c r="AF37" i="1"/>
  <c r="AK37" i="1"/>
  <c r="AI37" i="1"/>
  <c r="AE37" i="1"/>
  <c r="AD37" i="1"/>
  <c r="AO37" i="1"/>
  <c r="AM37" i="1"/>
  <c r="AL37" i="1"/>
  <c r="AG37" i="1"/>
  <c r="AO45" i="1"/>
  <c r="AG45" i="1"/>
  <c r="AL45" i="1"/>
  <c r="AD45" i="1"/>
  <c r="AJ45" i="1"/>
  <c r="AI45" i="1"/>
  <c r="AF45" i="1"/>
  <c r="AE45" i="1"/>
  <c r="AN45" i="1"/>
  <c r="AH45" i="1"/>
  <c r="AJ8" i="1"/>
  <c r="AI8" i="1"/>
  <c r="AG8" i="1"/>
  <c r="AJ3" i="1"/>
  <c r="Y4" i="1"/>
  <c r="AH5" i="1"/>
  <c r="AJ6" i="1"/>
  <c r="Y7" i="1"/>
  <c r="AK7" i="1"/>
  <c r="AD8" i="1"/>
  <c r="AN8" i="1"/>
  <c r="AO9" i="1"/>
  <c r="AG9" i="1"/>
  <c r="AN9" i="1"/>
  <c r="AF9" i="1"/>
  <c r="AP9" i="1" s="1"/>
  <c r="AQ9" i="1" s="1"/>
  <c r="AH9" i="1"/>
  <c r="AL13" i="1"/>
  <c r="Y15" i="1"/>
  <c r="AO17" i="1"/>
  <c r="AG17" i="1"/>
  <c r="AN17" i="1"/>
  <c r="AF17" i="1"/>
  <c r="AM17" i="1"/>
  <c r="AE17" i="1"/>
  <c r="AL17" i="1"/>
  <c r="AD17" i="1"/>
  <c r="AH17" i="1"/>
  <c r="AK17" i="1"/>
  <c r="AL18" i="1"/>
  <c r="AD18" i="1"/>
  <c r="AK18" i="1"/>
  <c r="AJ18" i="1"/>
  <c r="AI18" i="1"/>
  <c r="AH18" i="1"/>
  <c r="AM18" i="1"/>
  <c r="AE18" i="1"/>
  <c r="AO18" i="1"/>
  <c r="AX23" i="1"/>
  <c r="Y23" i="1"/>
  <c r="AF33" i="1"/>
  <c r="AE8" i="1"/>
  <c r="AO8" i="1"/>
  <c r="AM13" i="1"/>
  <c r="AK21" i="1"/>
  <c r="AJ21" i="1"/>
  <c r="AI21" i="1"/>
  <c r="AH21" i="1"/>
  <c r="AO21" i="1"/>
  <c r="AG21" i="1"/>
  <c r="AL21" i="1"/>
  <c r="AD21" i="1"/>
  <c r="AN21" i="1"/>
  <c r="AO26" i="1"/>
  <c r="AG26" i="1"/>
  <c r="AP26" i="1" s="1"/>
  <c r="AQ26" i="1" s="1"/>
  <c r="AJ26" i="1"/>
  <c r="AL26" i="1"/>
  <c r="AK26" i="1"/>
  <c r="AI26" i="1"/>
  <c r="AH26" i="1"/>
  <c r="AF26" i="1"/>
  <c r="AM26" i="1"/>
  <c r="AH33" i="1"/>
  <c r="AL6" i="1"/>
  <c r="AF8" i="1"/>
  <c r="AN12" i="1"/>
  <c r="AF12" i="1"/>
  <c r="AM12" i="1"/>
  <c r="AE12" i="1"/>
  <c r="AL12" i="1"/>
  <c r="AD12" i="1"/>
  <c r="AI12" i="1"/>
  <c r="AN13" i="1"/>
  <c r="AH14" i="1"/>
  <c r="AO14" i="1"/>
  <c r="AG14" i="1"/>
  <c r="AN14" i="1"/>
  <c r="AF14" i="1"/>
  <c r="AP14" i="1" s="1"/>
  <c r="AQ14" i="1" s="1"/>
  <c r="AI14" i="1"/>
  <c r="AJ14" i="1"/>
  <c r="AD19" i="1"/>
  <c r="AN20" i="1"/>
  <c r="AF20" i="1"/>
  <c r="AM20" i="1"/>
  <c r="AE20" i="1"/>
  <c r="AL20" i="1"/>
  <c r="AD20" i="1"/>
  <c r="AK20" i="1"/>
  <c r="AJ20" i="1"/>
  <c r="AO20" i="1"/>
  <c r="AG20" i="1"/>
  <c r="AH28" i="1"/>
  <c r="AF35" i="1"/>
  <c r="AO39" i="1"/>
  <c r="AM40" i="1"/>
  <c r="AE40" i="1"/>
  <c r="AJ40" i="1"/>
  <c r="AH40" i="1"/>
  <c r="AD40" i="1"/>
  <c r="AO40" i="1"/>
  <c r="AN40" i="1"/>
  <c r="AL40" i="1"/>
  <c r="AK40" i="1"/>
  <c r="AF40" i="1"/>
  <c r="Y44" i="1"/>
  <c r="AL46" i="1"/>
  <c r="AD46" i="1"/>
  <c r="AK46" i="1"/>
  <c r="AI46" i="1"/>
  <c r="AO46" i="1"/>
  <c r="AG46" i="1"/>
  <c r="AN46" i="1"/>
  <c r="AF46" i="1"/>
  <c r="AE46" i="1"/>
  <c r="AH46" i="1"/>
  <c r="AM47" i="1"/>
  <c r="AF15" i="1"/>
  <c r="AN15" i="1"/>
  <c r="AX18" i="1"/>
  <c r="AF23" i="1"/>
  <c r="AN23" i="1"/>
  <c r="AH31" i="1"/>
  <c r="AM31" i="1"/>
  <c r="AE31" i="1"/>
  <c r="AK31" i="1"/>
  <c r="AG31" i="1"/>
  <c r="AK32" i="1"/>
  <c r="AL38" i="1"/>
  <c r="AN43" i="1"/>
  <c r="AO48" i="1"/>
  <c r="AG48" i="1"/>
  <c r="AN48" i="1"/>
  <c r="AF48" i="1"/>
  <c r="AM48" i="1"/>
  <c r="AE48" i="1"/>
  <c r="AK48" i="1"/>
  <c r="AI48" i="1"/>
  <c r="AH48" i="1"/>
  <c r="AO56" i="1"/>
  <c r="AG56" i="1"/>
  <c r="AN56" i="1"/>
  <c r="AF56" i="1"/>
  <c r="AM56" i="1"/>
  <c r="AE56" i="1"/>
  <c r="AL56" i="1"/>
  <c r="AD56" i="1"/>
  <c r="AK56" i="1"/>
  <c r="AI56" i="1"/>
  <c r="AH56" i="1"/>
  <c r="J68" i="1"/>
  <c r="S60" i="1"/>
  <c r="AX28" i="1"/>
  <c r="AP38" i="1"/>
  <c r="AQ38" i="1" s="1"/>
  <c r="AH39" i="1"/>
  <c r="AM39" i="1"/>
  <c r="AE39" i="1"/>
  <c r="AP39" i="1" s="1"/>
  <c r="AQ39" i="1" s="1"/>
  <c r="AK39" i="1"/>
  <c r="AG39" i="1"/>
  <c r="AK41" i="1"/>
  <c r="AH41" i="1"/>
  <c r="AN41" i="1"/>
  <c r="AF41" i="1"/>
  <c r="AP41" i="1" s="1"/>
  <c r="AQ41" i="1" s="1"/>
  <c r="AG41" i="1"/>
  <c r="AD43" i="1"/>
  <c r="AD50" i="1"/>
  <c r="AK52" i="1"/>
  <c r="AJ52" i="1"/>
  <c r="AI52" i="1"/>
  <c r="AH52" i="1"/>
  <c r="AO52" i="1"/>
  <c r="AG52" i="1"/>
  <c r="AM52" i="1"/>
  <c r="AE52" i="1"/>
  <c r="AL52" i="1"/>
  <c r="AD52" i="1"/>
  <c r="AX54" i="1"/>
  <c r="Y54" i="1"/>
  <c r="AL57" i="1"/>
  <c r="AD57" i="1"/>
  <c r="AK57" i="1"/>
  <c r="AJ57" i="1"/>
  <c r="AI57" i="1"/>
  <c r="AH57" i="1"/>
  <c r="AN57" i="1"/>
  <c r="AF57" i="1"/>
  <c r="AM57" i="1"/>
  <c r="AE57" i="1"/>
  <c r="AE38" i="1"/>
  <c r="AR38" i="1"/>
  <c r="AI39" i="1"/>
  <c r="AI41" i="1"/>
  <c r="AJ55" i="1"/>
  <c r="AI55" i="1"/>
  <c r="AH55" i="1"/>
  <c r="AO55" i="1"/>
  <c r="AG55" i="1"/>
  <c r="AN55" i="1"/>
  <c r="AF55" i="1"/>
  <c r="AL55" i="1"/>
  <c r="AD55" i="1"/>
  <c r="AK55" i="1"/>
  <c r="AK15" i="1"/>
  <c r="AK23" i="1"/>
  <c r="Y24" i="1"/>
  <c r="Y25" i="1"/>
  <c r="Y27" i="1"/>
  <c r="AO31" i="1"/>
  <c r="Y33" i="1"/>
  <c r="AK38" i="1"/>
  <c r="AH38" i="1"/>
  <c r="AN38" i="1"/>
  <c r="AF38" i="1"/>
  <c r="AG38" i="1"/>
  <c r="AJ39" i="1"/>
  <c r="AJ41" i="1"/>
  <c r="AM43" i="1"/>
  <c r="AE43" i="1"/>
  <c r="AJ43" i="1"/>
  <c r="AH43" i="1"/>
  <c r="AO43" i="1"/>
  <c r="AG43" i="1"/>
  <c r="AI43" i="1"/>
  <c r="AD48" i="1"/>
  <c r="AL49" i="1"/>
  <c r="AD49" i="1"/>
  <c r="AK49" i="1"/>
  <c r="AJ49" i="1"/>
  <c r="AH49" i="1"/>
  <c r="AN49" i="1"/>
  <c r="AF49" i="1"/>
  <c r="AM49" i="1"/>
  <c r="AE49" i="1"/>
  <c r="AO49" i="1"/>
  <c r="AI50" i="1"/>
  <c r="AH50" i="1"/>
  <c r="AO50" i="1"/>
  <c r="AG50" i="1"/>
  <c r="AM50" i="1"/>
  <c r="AE50" i="1"/>
  <c r="AK50" i="1"/>
  <c r="AJ50" i="1"/>
  <c r="AL50" i="1"/>
  <c r="AJ56" i="1"/>
  <c r="AD15" i="1"/>
  <c r="AL15" i="1"/>
  <c r="AD23" i="1"/>
  <c r="AL23" i="1"/>
  <c r="Y26" i="1"/>
  <c r="AN29" i="1"/>
  <c r="AF29" i="1"/>
  <c r="AK29" i="1"/>
  <c r="AI29" i="1"/>
  <c r="AH29" i="1"/>
  <c r="AP29" i="1" s="1"/>
  <c r="AQ29" i="1" s="1"/>
  <c r="AD31" i="1"/>
  <c r="AM32" i="1"/>
  <c r="AE32" i="1"/>
  <c r="AP32" i="1" s="1"/>
  <c r="AQ32" i="1" s="1"/>
  <c r="AJ32" i="1"/>
  <c r="AH32" i="1"/>
  <c r="AG32" i="1"/>
  <c r="AO34" i="1"/>
  <c r="AG34" i="1"/>
  <c r="AL34" i="1"/>
  <c r="AD34" i="1"/>
  <c r="AJ34" i="1"/>
  <c r="AH34" i="1"/>
  <c r="AI36" i="1"/>
  <c r="AN36" i="1"/>
  <c r="AF36" i="1"/>
  <c r="AL36" i="1"/>
  <c r="AD36" i="1"/>
  <c r="AJ36" i="1"/>
  <c r="AX36" i="1"/>
  <c r="AL39" i="1"/>
  <c r="AL41" i="1"/>
  <c r="AK43" i="1"/>
  <c r="AJ48" i="1"/>
  <c r="AH53" i="1"/>
  <c r="AO53" i="1"/>
  <c r="AG53" i="1"/>
  <c r="AN53" i="1"/>
  <c r="AF53" i="1"/>
  <c r="AM53" i="1"/>
  <c r="AE53" i="1"/>
  <c r="AL53" i="1"/>
  <c r="AD53" i="1"/>
  <c r="AJ53" i="1"/>
  <c r="AI53" i="1"/>
  <c r="AE15" i="1"/>
  <c r="AE23" i="1"/>
  <c r="AJ29" i="1"/>
  <c r="AX29" i="1"/>
  <c r="AF31" i="1"/>
  <c r="AI32" i="1"/>
  <c r="AI34" i="1"/>
  <c r="AK36" i="1"/>
  <c r="AJ38" i="1"/>
  <c r="AN39" i="1"/>
  <c r="AM41" i="1"/>
  <c r="AL43" i="1"/>
  <c r="AJ44" i="1"/>
  <c r="AO44" i="1"/>
  <c r="AG44" i="1"/>
  <c r="AM44" i="1"/>
  <c r="AE44" i="1"/>
  <c r="AL44" i="1"/>
  <c r="AD44" i="1"/>
  <c r="AI44" i="1"/>
  <c r="AX45" i="1"/>
  <c r="AX46" i="1"/>
  <c r="AL48" i="1"/>
  <c r="AG51" i="1"/>
  <c r="AO51" i="1"/>
  <c r="Y48" i="1"/>
  <c r="AH51" i="1"/>
  <c r="AX52" i="1"/>
  <c r="Y56" i="1"/>
  <c r="AX58" i="1"/>
  <c r="AJ51" i="1"/>
  <c r="AD51" i="1"/>
  <c r="AL51" i="1"/>
  <c r="AE51" i="1"/>
  <c r="AM51" i="1"/>
  <c r="AF51" i="1"/>
  <c r="AP23" i="1" l="1"/>
  <c r="AQ23" i="1" s="1"/>
  <c r="AR23" i="1"/>
  <c r="AP48" i="1"/>
  <c r="AQ48" i="1" s="1"/>
  <c r="AR48" i="1"/>
  <c r="AP35" i="1"/>
  <c r="AQ35" i="1" s="1"/>
  <c r="AR35" i="1"/>
  <c r="AR25" i="1"/>
  <c r="AP25" i="1"/>
  <c r="AQ25" i="1" s="1"/>
  <c r="AR52" i="1"/>
  <c r="AP52" i="1"/>
  <c r="AQ52" i="1" s="1"/>
  <c r="AP56" i="1"/>
  <c r="AQ56" i="1" s="1"/>
  <c r="AR56" i="1"/>
  <c r="AR12" i="1"/>
  <c r="AP12" i="1"/>
  <c r="AQ12" i="1" s="1"/>
  <c r="AP17" i="1"/>
  <c r="AQ17" i="1" s="1"/>
  <c r="AR17" i="1"/>
  <c r="AR8" i="1"/>
  <c r="AP8" i="1"/>
  <c r="AQ8" i="1" s="1"/>
  <c r="AP42" i="1"/>
  <c r="AQ42" i="1" s="1"/>
  <c r="AR42" i="1"/>
  <c r="AR51" i="1"/>
  <c r="AP51" i="1"/>
  <c r="AQ51" i="1" s="1"/>
  <c r="AR46" i="1"/>
  <c r="AP46" i="1"/>
  <c r="AQ46" i="1" s="1"/>
  <c r="AR40" i="1"/>
  <c r="AP40" i="1"/>
  <c r="AQ40" i="1" s="1"/>
  <c r="AR45" i="1"/>
  <c r="AP45" i="1"/>
  <c r="AQ45" i="1" s="1"/>
  <c r="AR37" i="1"/>
  <c r="AP37" i="1"/>
  <c r="AQ37" i="1" s="1"/>
  <c r="AP6" i="1"/>
  <c r="AQ6" i="1" s="1"/>
  <c r="AR6" i="1"/>
  <c r="AP30" i="1"/>
  <c r="AQ30" i="1" s="1"/>
  <c r="AR30" i="1"/>
  <c r="AP28" i="1"/>
  <c r="AQ28" i="1" s="1"/>
  <c r="AR28" i="1"/>
  <c r="AR15" i="1"/>
  <c r="AP15" i="1"/>
  <c r="AQ15" i="1" s="1"/>
  <c r="AR24" i="1"/>
  <c r="AP24" i="1"/>
  <c r="AQ24" i="1" s="1"/>
  <c r="AR47" i="1"/>
  <c r="AP47" i="1"/>
  <c r="AQ47" i="1" s="1"/>
  <c r="AR33" i="1"/>
  <c r="AP33" i="1"/>
  <c r="AQ33" i="1" s="1"/>
  <c r="AR2" i="1"/>
  <c r="AP2" i="1"/>
  <c r="AQ2" i="1" s="1"/>
  <c r="AR20" i="1"/>
  <c r="AP20" i="1"/>
  <c r="AQ20" i="1" s="1"/>
  <c r="AR36" i="1"/>
  <c r="AP36" i="1"/>
  <c r="AQ36" i="1" s="1"/>
  <c r="AR34" i="1"/>
  <c r="AP34" i="1"/>
  <c r="AQ34" i="1" s="1"/>
  <c r="AP50" i="1"/>
  <c r="AQ50" i="1" s="1"/>
  <c r="AR50" i="1"/>
  <c r="AR18" i="1"/>
  <c r="AP18" i="1"/>
  <c r="AQ18" i="1" s="1"/>
  <c r="AP22" i="1"/>
  <c r="AQ22" i="1" s="1"/>
  <c r="AR22" i="1"/>
  <c r="AR54" i="1"/>
  <c r="AP54" i="1"/>
  <c r="AQ54" i="1" s="1"/>
  <c r="AR5" i="1"/>
  <c r="AP5" i="1"/>
  <c r="AQ5" i="1" s="1"/>
  <c r="AK60" i="1"/>
  <c r="AK58" i="1" s="1"/>
  <c r="AJ60" i="1"/>
  <c r="AJ58" i="1" s="1"/>
  <c r="AJ59" i="1" s="1"/>
  <c r="AI60" i="1"/>
  <c r="AI58" i="1" s="1"/>
  <c r="AI59" i="1" s="1"/>
  <c r="AH60" i="1"/>
  <c r="AH58" i="1" s="1"/>
  <c r="AH59" i="1" s="1"/>
  <c r="AO60" i="1"/>
  <c r="AO58" i="1" s="1"/>
  <c r="AO59" i="1" s="1"/>
  <c r="AG60" i="1"/>
  <c r="AG58" i="1" s="1"/>
  <c r="AG59" i="1" s="1"/>
  <c r="AM60" i="1"/>
  <c r="AM58" i="1" s="1"/>
  <c r="AM59" i="1" s="1"/>
  <c r="AE60" i="1"/>
  <c r="AE58" i="1" s="1"/>
  <c r="AE59" i="1" s="1"/>
  <c r="AL60" i="1"/>
  <c r="AL58" i="1" s="1"/>
  <c r="AL59" i="1" s="1"/>
  <c r="AD60" i="1"/>
  <c r="AN60" i="1"/>
  <c r="AN58" i="1" s="1"/>
  <c r="AN59" i="1" s="1"/>
  <c r="AF60" i="1"/>
  <c r="AF58" i="1" s="1"/>
  <c r="AF59" i="1" s="1"/>
  <c r="AP27" i="1"/>
  <c r="AQ27" i="1" s="1"/>
  <c r="AR27" i="1"/>
  <c r="AR44" i="1"/>
  <c r="AP44" i="1"/>
  <c r="AQ44" i="1" s="1"/>
  <c r="AP53" i="1"/>
  <c r="AQ53" i="1" s="1"/>
  <c r="AR53" i="1"/>
  <c r="AR49" i="1"/>
  <c r="AP49" i="1"/>
  <c r="AQ49" i="1" s="1"/>
  <c r="AR57" i="1"/>
  <c r="AP57" i="1"/>
  <c r="AQ57" i="1" s="1"/>
  <c r="AR43" i="1"/>
  <c r="AP43" i="1"/>
  <c r="AQ43" i="1" s="1"/>
  <c r="AP19" i="1"/>
  <c r="AQ19" i="1" s="1"/>
  <c r="AR19" i="1"/>
  <c r="AR21" i="1"/>
  <c r="AP21" i="1"/>
  <c r="AQ21" i="1" s="1"/>
  <c r="AP31" i="1"/>
  <c r="AQ31" i="1" s="1"/>
  <c r="AR31" i="1"/>
  <c r="AR55" i="1"/>
  <c r="AP55" i="1"/>
  <c r="AQ55" i="1" s="1"/>
  <c r="AP7" i="1"/>
  <c r="AQ7" i="1" s="1"/>
  <c r="AR7" i="1"/>
  <c r="AK59" i="1"/>
  <c r="AP11" i="1"/>
  <c r="AQ11" i="1" s="1"/>
  <c r="AR11" i="1"/>
  <c r="AR16" i="1"/>
  <c r="AP16" i="1"/>
  <c r="AQ16" i="1" s="1"/>
  <c r="AR10" i="1"/>
  <c r="AP10" i="1"/>
  <c r="AQ10" i="1" s="1"/>
  <c r="AP60" i="1" l="1"/>
  <c r="AP64" i="1" s="1"/>
  <c r="AD58" i="1"/>
  <c r="AR58" i="1" l="1"/>
  <c r="AP58" i="1"/>
  <c r="AQ58" i="1" s="1"/>
  <c r="AD59" i="1"/>
  <c r="AR59" i="1" l="1"/>
  <c r="AP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Hannu Uusi-Illikainen</author>
  </authors>
  <commentList>
    <comment ref="H2" authorId="0" shapeId="0" xr:uid="{60F7602A-3414-485B-BC0D-33201AEAF8BC}">
      <text>
        <r>
          <rPr>
            <b/>
            <sz val="9"/>
            <color indexed="81"/>
            <rFont val="Tahoma"/>
            <family val="2"/>
          </rPr>
          <t>Hannu Uusi-Illikainen:</t>
        </r>
        <r>
          <rPr>
            <sz val="9"/>
            <color indexed="81"/>
            <rFont val="Tahoma"/>
            <family val="2"/>
          </rPr>
          <t xml:space="preserve">
Nykyisin Kvantum.</t>
        </r>
      </text>
    </comment>
    <comment ref="A54" authorId="0" shapeId="0" xr:uid="{E8B6181A-7E93-4026-AF63-F8A636A1BCCE}">
      <text>
        <r>
          <rPr>
            <b/>
            <sz val="9"/>
            <color indexed="81"/>
            <rFont val="Tahoma"/>
            <family val="2"/>
          </rPr>
          <t>Hannu Uusi-Illikainen:</t>
        </r>
        <r>
          <rPr>
            <sz val="9"/>
            <color indexed="81"/>
            <rFont val="Tahoma"/>
            <family val="2"/>
          </rPr>
          <t xml:space="preserve">
Oli ensin kp:lla 2409110. Muutettiin kp:lle 2405851. Minna soitti muutoksesta 4.4.2018.</t>
        </r>
      </text>
    </comment>
    <comment ref="I58" authorId="0" shapeId="0" xr:uid="{C09F106F-BCB6-49C7-B80A-343D15D35DEC}">
      <text>
        <r>
          <rPr>
            <b/>
            <sz val="9"/>
            <color indexed="81"/>
            <rFont val="Tahoma"/>
            <family val="2"/>
          </rPr>
          <t>Hannu Uusi-Illikainen:</t>
        </r>
        <r>
          <rPr>
            <sz val="9"/>
            <color indexed="81"/>
            <rFont val="Tahoma"/>
            <family val="2"/>
          </rPr>
          <t xml:space="preserve">
Korjaa tämä summa aina, kun paikat muuttuvat. 
Post Doc rahoitus 2 537 161 euroa.
55 000 euroa per paikka.
Paikkoja siten vuonna 2018 46,1302.
Jos tarvitaan enemmän, niin rahoitus on otettava muualta. Käytännössä tohrorikoulutettavien rahasta.</t>
        </r>
      </text>
    </comment>
  </commentList>
</comments>
</file>

<file path=xl/sharedStrings.xml><?xml version="1.0" encoding="utf-8"?>
<sst xmlns="http://schemas.openxmlformats.org/spreadsheetml/2006/main" count="347" uniqueCount="187">
  <si>
    <t>Kustannuspaikka</t>
  </si>
  <si>
    <t>Sukunimi</t>
  </si>
  <si>
    <t>Etunimi</t>
  </si>
  <si>
    <t>Sopim. alkupvm</t>
  </si>
  <si>
    <t>Sopim. loppupvm</t>
  </si>
  <si>
    <t>Ohjaaja tai vastuuhenkilö</t>
  </si>
  <si>
    <t>Ma perustelut</t>
  </si>
  <si>
    <t>DP</t>
  </si>
  <si>
    <t>HTV 2018</t>
  </si>
  <si>
    <t>HTV 2019</t>
  </si>
  <si>
    <t>HTV 2020</t>
  </si>
  <si>
    <t>HTV 2021</t>
  </si>
  <si>
    <t>HTV 2022</t>
  </si>
  <si>
    <t>Sukunimi Etunimi</t>
  </si>
  <si>
    <t>Rahoituksen alku (2019)</t>
  </si>
  <si>
    <t>Rahoituksen loppu (2018)</t>
  </si>
  <si>
    <t>Rahoitus 2019 kk</t>
  </si>
  <si>
    <t>Tieto muutetu</t>
  </si>
  <si>
    <t>2019 HTV</t>
  </si>
  <si>
    <t>Rahoitustyypi</t>
  </si>
  <si>
    <t>2019 euroa per paikka</t>
  </si>
  <si>
    <t>2019 euroa</t>
  </si>
  <si>
    <t>Kustannuspaikka nimi</t>
  </si>
  <si>
    <t>Tulosyksikkö</t>
  </si>
  <si>
    <t>Tulosyksikkö nimi</t>
  </si>
  <si>
    <t>Tiedekunta</t>
  </si>
  <si>
    <t>Tiedekunta nimi</t>
  </si>
  <si>
    <t>Tilausnumero</t>
  </si>
  <si>
    <t>Selite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</si>
  <si>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</si>
  <si>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</si>
  <si>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</si>
  <si>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</si>
  <si>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</si>
  <si>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</si>
  <si>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</si>
  <si>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</si>
  <si>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</si>
  <si>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</si>
  <si>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</si>
  <si>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</si>
  <si>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2018 yhteensä</t>
  </si>
  <si>
    <t>Tarkistus erotus</t>
  </si>
  <si>
    <t>Summa</t>
  </si>
  <si>
    <t>Veron peruste</t>
  </si>
  <si>
    <t>Riviteksti</t>
  </si>
  <si>
    <t>Kp</t>
  </si>
  <si>
    <t>Tilaus</t>
  </si>
  <si>
    <t>Tili</t>
  </si>
  <si>
    <t>Ty</t>
  </si>
  <si>
    <t>Zhivonitko</t>
  </si>
  <si>
    <t>Vladimir</t>
  </si>
  <si>
    <t>Juha Vaara, LuTK</t>
  </si>
  <si>
    <t>Thule</t>
  </si>
  <si>
    <t>Post Doc</t>
  </si>
  <si>
    <t>Haghighi</t>
  </si>
  <si>
    <t>Ali Torabi</t>
  </si>
  <si>
    <t>Björn Klöve, TTK</t>
  </si>
  <si>
    <t>Jia</t>
  </si>
  <si>
    <t>Thomas Ulich, SGO</t>
  </si>
  <si>
    <t>Samarkoon</t>
  </si>
  <si>
    <t>Sumudu</t>
  </si>
  <si>
    <t>Mehdi Bennis, TSTK</t>
  </si>
  <si>
    <t>Mehdin Thule tilaukselle 24003900</t>
  </si>
  <si>
    <t>Okkonen</t>
  </si>
  <si>
    <t>Jarkko</t>
  </si>
  <si>
    <t>Elena Kozlovskaya, OMS</t>
  </si>
  <si>
    <t>Kivelä</t>
  </si>
  <si>
    <t>Sami</t>
  </si>
  <si>
    <t>Jukka Forsman, LuTK</t>
  </si>
  <si>
    <t>Huttunen</t>
  </si>
  <si>
    <t>Kaisa-Leena</t>
  </si>
  <si>
    <t>Timo Muotka, LuTK</t>
  </si>
  <si>
    <t>Maliniemi</t>
  </si>
  <si>
    <t>Ville</t>
  </si>
  <si>
    <t>Kalevi Mursula, LUTK</t>
  </si>
  <si>
    <t>Kyung Min</t>
  </si>
  <si>
    <t>Lee</t>
  </si>
  <si>
    <t>Marko Mutanen, LuTK</t>
  </si>
  <si>
    <t>NN</t>
  </si>
  <si>
    <t>Kari Strand, OMS</t>
  </si>
  <si>
    <t>Välimäki</t>
  </si>
  <si>
    <t>Panu</t>
  </si>
  <si>
    <t>Markku Orell, LuTK</t>
  </si>
  <si>
    <t>Tukalenko</t>
  </si>
  <si>
    <t>Eugene</t>
  </si>
  <si>
    <t>Phillip Watts, LUTK</t>
  </si>
  <si>
    <t>Ala-Korpela/Kettunen</t>
  </si>
  <si>
    <t>BCO</t>
  </si>
  <si>
    <t>Kursula Inari</t>
  </si>
  <si>
    <t>Myllyharju Johanna</t>
  </si>
  <si>
    <t>Karppinen Peppi</t>
  </si>
  <si>
    <t>Pihlajaniemi&amp;Eklund</t>
  </si>
  <si>
    <t>Salonurmi</t>
  </si>
  <si>
    <t>Tuire</t>
  </si>
  <si>
    <t>Savolainen, Herzig &amp;Järvelin</t>
  </si>
  <si>
    <t>Savolainen, Sillanpää &amp; Pyhäjärvi</t>
  </si>
  <si>
    <t>Uusimaa &amp;Hinttala</t>
  </si>
  <si>
    <t>Vainio Seppo</t>
  </si>
  <si>
    <t>Wei Gonghong</t>
  </si>
  <si>
    <t>Peltoketo</t>
  </si>
  <si>
    <t>Hellevi</t>
  </si>
  <si>
    <t>Winqvist Robert</t>
  </si>
  <si>
    <t>Ruddock Lloyd</t>
  </si>
  <si>
    <t>Wierenga Rik</t>
  </si>
  <si>
    <t>Korvala</t>
  </si>
  <si>
    <t>Johanna</t>
  </si>
  <si>
    <t>Reunanen Justus</t>
  </si>
  <si>
    <t>Vatanen</t>
  </si>
  <si>
    <t>Anne</t>
  </si>
  <si>
    <t>Haddington</t>
  </si>
  <si>
    <t>Eudaimonia</t>
  </si>
  <si>
    <t>Sarkki</t>
  </si>
  <si>
    <t>Simi</t>
  </si>
  <si>
    <t>Heikkinen</t>
  </si>
  <si>
    <t>Lepy</t>
  </si>
  <si>
    <t>Elise</t>
  </si>
  <si>
    <t>Huhtala</t>
  </si>
  <si>
    <t>Hanna Maija</t>
  </si>
  <si>
    <t>Holma</t>
  </si>
  <si>
    <t>Dindar</t>
  </si>
  <si>
    <t>Muhterem</t>
  </si>
  <si>
    <t>Järvelä</t>
  </si>
  <si>
    <t>Paavola-Ruotsalainen</t>
  </si>
  <si>
    <t>Leila</t>
  </si>
  <si>
    <t>Kunnari</t>
  </si>
  <si>
    <t>Kuukkanen</t>
  </si>
  <si>
    <t>Lähteenmäki</t>
  </si>
  <si>
    <t>Ilkka</t>
  </si>
  <si>
    <t>Dinder</t>
  </si>
  <si>
    <t>Katja</t>
  </si>
  <si>
    <t>Loukusa</t>
  </si>
  <si>
    <t>Gabbatore</t>
  </si>
  <si>
    <t>Ilaria</t>
  </si>
  <si>
    <t>Lunkka</t>
  </si>
  <si>
    <t>Nina</t>
  </si>
  <si>
    <t>Mainela</t>
  </si>
  <si>
    <t>Paasi</t>
  </si>
  <si>
    <t>Siromaa</t>
  </si>
  <si>
    <t>Maarit</t>
  </si>
  <si>
    <t>Rauniomaa</t>
  </si>
  <si>
    <t>Siitonen</t>
  </si>
  <si>
    <t>Reetta</t>
  </si>
  <si>
    <t>Tammi</t>
  </si>
  <si>
    <t>Tuure</t>
  </si>
  <si>
    <t>Rautio</t>
  </si>
  <si>
    <t>Elgabli</t>
  </si>
  <si>
    <t>Anis</t>
  </si>
  <si>
    <t>Infotech</t>
  </si>
  <si>
    <t>Mehdin Infotech tilaukselle 24003992</t>
  </si>
  <si>
    <t>Codreanu Marian</t>
  </si>
  <si>
    <t>Tilaukselle 24004039</t>
  </si>
  <si>
    <t>Pedone</t>
  </si>
  <si>
    <t>Matteo</t>
  </si>
  <si>
    <t>Heikkilä Janne</t>
  </si>
  <si>
    <t>Khan</t>
  </si>
  <si>
    <t>Zaheer</t>
  </si>
  <si>
    <t>Lehtomäki Janne</t>
  </si>
  <si>
    <t>Tilaukselle 24003995</t>
  </si>
  <si>
    <t>Li</t>
  </si>
  <si>
    <t>Xiaobai</t>
  </si>
  <si>
    <t>Zhao Guoying</t>
  </si>
  <si>
    <t>XIA</t>
  </si>
  <si>
    <t>Baigiang</t>
  </si>
  <si>
    <t>Abdenour Hadid</t>
  </si>
  <si>
    <t>Jantunen Heli</t>
  </si>
  <si>
    <t>Tilaukselle 24003993</t>
  </si>
  <si>
    <t>Bykau</t>
  </si>
  <si>
    <t>Aliaksandr</t>
  </si>
  <si>
    <t>Meglinski Igor</t>
  </si>
  <si>
    <t>Tilaukselle 24501001</t>
  </si>
  <si>
    <t>Partala</t>
  </si>
  <si>
    <t>Juha</t>
  </si>
  <si>
    <t>Pirttikangas Susanna</t>
  </si>
  <si>
    <t>Riekki Jukka</t>
  </si>
  <si>
    <t>Röning Juha</t>
  </si>
  <si>
    <t>Saarakkala Simo</t>
  </si>
  <si>
    <t>Kohdistamattomat</t>
  </si>
  <si>
    <t>Post Doc paikat yhteensä:</t>
  </si>
  <si>
    <t>Post Doc rahoitus yhteensä (55 000 euroa per paikka):</t>
  </si>
  <si>
    <t>Kuukausisiirto yhteensä:</t>
  </si>
  <si>
    <t>Post Doc paikat 2018 yhteensä:</t>
  </si>
  <si>
    <t>Post Doc rahoitus 2018 yhteensä (55 000 euroa per paikka):</t>
  </si>
  <si>
    <t>Post Doc vuodelle 2019 tällä hetkellä varattu rahoitus yhteensä:</t>
  </si>
  <si>
    <t>Taulukossa liikaa:</t>
  </si>
  <si>
    <t>Post doc rah. 1/2019 jakamaton</t>
  </si>
  <si>
    <t>Post doc rah. 1/2019 yksiköille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</si>
</sst>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/>
    <xf numFmtId="14" fontId="3" fillId="2" borderId="1" xfId="0" applyNumberFormat="1" applyFont="1" applyFill="1" applyBorder="1"/>
    <xf numFmtId="0" fontId="3" fillId="3" borderId="0" xfId="0" applyFont="1" applyFill="1" applyBorder="1"/>
    <xf numFmtId="1" fontId="3" fillId="3" borderId="0" xfId="0" applyNumberFormat="1" applyFont="1" applyFill="1" applyBorder="1"/>
    <xf numFmtId="3" fontId="3" fillId="3" borderId="0" xfId="0" applyNumberFormat="1" applyFont="1" applyFill="1" applyBorder="1"/>
    <xf numFmtId="0" fontId="3" fillId="3" borderId="0" xfId="0" applyFont="1" applyFill="1"/>
    <xf numFmtId="14" fontId="3" fillId="3" borderId="0" xfId="0" applyNumberFormat="1" applyFont="1" applyFill="1" applyBorder="1"/>
    <xf numFmtId="4" fontId="0" fillId="3" borderId="0" xfId="0" applyNumberFormat="1" applyFill="1"/>
    <xf numFmtId="4" fontId="2" fillId="4" borderId="0" xfId="0" applyNumberFormat="1" applyFont="1" applyFill="1"/>
    <xf numFmtId="0" fontId="2" fillId="4" borderId="0" xfId="0" applyFont="1" applyFill="1"/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14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/>
    <xf numFmtId="0" fontId="3" fillId="0" borderId="0" xfId="0" quotePrefix="1" applyFont="1"/>
    <xf numFmtId="4" fontId="0" fillId="0" borderId="0" xfId="0" applyNumberFormat="1"/>
    <xf numFmtId="0" fontId="1" fillId="0" borderId="0" xfId="0" applyFont="1" applyBorder="1" applyAlignment="1">
      <alignment horizontal="right" vertical="center" wrapText="1"/>
    </xf>
    <xf numFmtId="0" fontId="1" fillId="0" borderId="0" xfId="0" quotePrefix="1" applyFont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0" fontId="3" fillId="0" borderId="0" xfId="0" applyFont="1" applyFill="1" applyBorder="1" applyAlignment="1">
      <alignment horizontal="right" vertical="center" wrapText="1"/>
    </xf>
    <xf numFmtId="1" fontId="3" fillId="0" borderId="0" xfId="0" applyNumberFormat="1" applyFont="1" applyFill="1"/>
    <xf numFmtId="3" fontId="3" fillId="0" borderId="0" xfId="0" applyNumberFormat="1" applyFont="1" applyFill="1"/>
    <xf numFmtId="0" fontId="0" fillId="0" borderId="0" xfId="0" applyFill="1"/>
    <xf numFmtId="0" fontId="3" fillId="5" borderId="0" xfId="0" applyFont="1" applyFill="1"/>
    <xf numFmtId="14" fontId="3" fillId="3" borderId="0" xfId="0" applyNumberFormat="1" applyFont="1" applyFill="1"/>
    <xf numFmtId="1" fontId="3" fillId="3" borderId="0" xfId="0" applyNumberFormat="1" applyFont="1" applyFill="1"/>
    <xf numFmtId="3" fontId="3" fillId="3" borderId="0" xfId="0" applyNumberFormat="1" applyFont="1" applyFill="1"/>
    <xf numFmtId="0" fontId="3" fillId="3" borderId="0" xfId="0" quotePrefix="1" applyFont="1" applyFill="1"/>
    <xf numFmtId="0" fontId="3" fillId="0" borderId="0" xfId="0" applyFont="1" applyAlignment="1">
      <alignment horizontal="right"/>
    </xf>
    <xf numFmtId="3" fontId="4" fillId="0" borderId="0" xfId="0" applyNumberFormat="1" applyFont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usiil/My%20Documents/Organisaatiohierarkia/2019%20rakenne/Organisaat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KENNE 2019"/>
      <sheetName val="Muutokset 2019"/>
      <sheetName val="levels"/>
    </sheetNames>
    <sheetDataSet>
      <sheetData sheetId="0">
        <row r="2">
          <cell r="A2">
            <v>24</v>
          </cell>
          <cell r="B2" t="str">
            <v>Oulun yliopisto</v>
          </cell>
          <cell r="C2" t="str">
            <v>University of Oulu</v>
          </cell>
          <cell r="D2" t="str">
            <v>UO</v>
          </cell>
          <cell r="E2">
            <v>2</v>
          </cell>
          <cell r="F2">
            <v>24</v>
          </cell>
          <cell r="G2">
            <v>1</v>
          </cell>
          <cell r="H2">
            <v>34700</v>
          </cell>
          <cell r="I2">
            <v>2958465</v>
          </cell>
          <cell r="J2">
            <v>1</v>
          </cell>
          <cell r="K2" t="str">
            <v>Yliopisto</v>
          </cell>
          <cell r="N2">
            <v>24</v>
          </cell>
          <cell r="O2" t="str">
            <v>Oulun yliopisto</v>
          </cell>
          <cell r="P2" t="str">
            <v>#</v>
          </cell>
          <cell r="Q2" t="str">
            <v>kohdistamaton</v>
          </cell>
          <cell r="R2" t="str">
            <v>#</v>
          </cell>
          <cell r="S2" t="str">
            <v>kohdistamaton</v>
          </cell>
          <cell r="T2" t="str">
            <v>kohdistamaton</v>
          </cell>
        </row>
        <row r="3">
          <cell r="A3">
            <v>2410</v>
          </cell>
          <cell r="B3" t="str">
            <v>Tiedekunnat</v>
          </cell>
          <cell r="C3" t="str">
            <v>Faculties</v>
          </cell>
          <cell r="D3" t="str">
            <v>Faculties</v>
          </cell>
          <cell r="E3">
            <v>9</v>
          </cell>
          <cell r="F3">
            <v>2410</v>
          </cell>
          <cell r="G3">
            <v>2</v>
          </cell>
          <cell r="H3">
            <v>34700</v>
          </cell>
          <cell r="I3">
            <v>2958465</v>
          </cell>
          <cell r="J3">
            <v>2</v>
          </cell>
          <cell r="K3" t="str">
            <v>Dummy</v>
          </cell>
          <cell r="L3">
            <v>24</v>
          </cell>
          <cell r="M3" t="str">
            <v>Oulun yliopisto</v>
          </cell>
          <cell r="N3">
            <v>24</v>
          </cell>
          <cell r="O3" t="str">
            <v>Oulun yliopisto</v>
          </cell>
          <cell r="P3">
            <v>2410</v>
          </cell>
          <cell r="Q3" t="str">
            <v>Tiedekunnat</v>
          </cell>
          <cell r="R3" t="str">
            <v>#</v>
          </cell>
          <cell r="S3" t="str">
            <v>kohdistamaton</v>
          </cell>
          <cell r="T3" t="str">
            <v>kohdistamaton</v>
          </cell>
        </row>
        <row r="4">
          <cell r="A4">
            <v>24000</v>
          </cell>
          <cell r="B4" t="str">
            <v>HUMANISTINEN TIEDEKUNTA</v>
          </cell>
          <cell r="C4" t="str">
            <v>FACULTY OF HUMANITIES</v>
          </cell>
          <cell r="D4" t="str">
            <v>FHum</v>
          </cell>
          <cell r="E4">
            <v>4</v>
          </cell>
          <cell r="F4">
            <v>24000</v>
          </cell>
          <cell r="G4">
            <v>3</v>
          </cell>
          <cell r="H4">
            <v>34700</v>
          </cell>
          <cell r="I4">
            <v>2958465</v>
          </cell>
          <cell r="J4">
            <v>3</v>
          </cell>
          <cell r="K4" t="str">
            <v>Tiedekunta</v>
          </cell>
          <cell r="L4">
            <v>2410</v>
          </cell>
          <cell r="M4" t="str">
            <v>Tiedekunnat</v>
          </cell>
          <cell r="N4">
            <v>24</v>
          </cell>
          <cell r="O4" t="str">
            <v>Oulun yliopisto</v>
          </cell>
          <cell r="P4">
            <v>2410</v>
          </cell>
          <cell r="Q4" t="str">
            <v>Tiedekunnat</v>
          </cell>
          <cell r="R4">
            <v>24000</v>
          </cell>
          <cell r="S4" t="str">
            <v>HUMANISTINEN TIEDEKUNTA</v>
          </cell>
          <cell r="T4" t="str">
            <v>HuTK</v>
          </cell>
        </row>
        <row r="5">
          <cell r="A5">
            <v>240000</v>
          </cell>
          <cell r="B5" t="str">
            <v>Humanistinen tiedekunta</v>
          </cell>
          <cell r="C5" t="str">
            <v>Faculty of Humanities</v>
          </cell>
          <cell r="D5" t="str">
            <v>FHum shared</v>
          </cell>
          <cell r="E5">
            <v>11</v>
          </cell>
          <cell r="F5">
            <v>240000</v>
          </cell>
          <cell r="G5">
            <v>4</v>
          </cell>
          <cell r="H5">
            <v>34700</v>
          </cell>
          <cell r="I5">
            <v>2958465</v>
          </cell>
          <cell r="J5">
            <v>5</v>
          </cell>
          <cell r="K5" t="str">
            <v>Tulosyksikkö</v>
          </cell>
          <cell r="L5">
            <v>24000</v>
          </cell>
          <cell r="M5" t="str">
            <v>HUMANISTINEN TIEDEKUNTA</v>
          </cell>
          <cell r="N5">
            <v>24</v>
          </cell>
          <cell r="O5" t="str">
            <v>Oulun yliopisto</v>
          </cell>
          <cell r="P5">
            <v>2410</v>
          </cell>
          <cell r="Q5" t="str">
            <v>Tiedekunnat</v>
          </cell>
          <cell r="R5">
            <v>24000</v>
          </cell>
          <cell r="S5" t="str">
            <v>HUMANISTINEN TIEDEKUNTA</v>
          </cell>
          <cell r="T5" t="str">
            <v>HuTK</v>
          </cell>
        </row>
        <row r="6">
          <cell r="A6">
            <v>2400000</v>
          </cell>
          <cell r="B6" t="str">
            <v>Humanistinen tiedekunta yhteiset</v>
          </cell>
          <cell r="C6" t="str">
            <v>Faculty of Humanities</v>
          </cell>
          <cell r="D6" t="str">
            <v>FHum shared</v>
          </cell>
          <cell r="E6">
            <v>11</v>
          </cell>
          <cell r="F6">
            <v>2400000</v>
          </cell>
          <cell r="G6">
            <v>5</v>
          </cell>
          <cell r="H6">
            <v>39814</v>
          </cell>
          <cell r="I6">
            <v>2958465</v>
          </cell>
          <cell r="J6">
            <v>6</v>
          </cell>
          <cell r="K6" t="str">
            <v>Kustannuspaikka</v>
          </cell>
          <cell r="L6">
            <v>240000</v>
          </cell>
          <cell r="M6" t="str">
            <v>Humanistinen tiedekunta</v>
          </cell>
          <cell r="N6">
            <v>24</v>
          </cell>
          <cell r="O6" t="str">
            <v>Oulun yliopisto</v>
          </cell>
          <cell r="P6">
            <v>2410</v>
          </cell>
          <cell r="Q6" t="str">
            <v>Tiedekunnat</v>
          </cell>
          <cell r="R6">
            <v>24000</v>
          </cell>
          <cell r="S6" t="str">
            <v>HUMANISTINEN TIEDEKUNTA</v>
          </cell>
          <cell r="T6" t="str">
            <v>HuTK</v>
          </cell>
        </row>
        <row r="7">
          <cell r="A7">
            <v>2400001</v>
          </cell>
          <cell r="B7" t="str">
            <v>HuTK koulutus</v>
          </cell>
          <cell r="C7" t="str">
            <v>FHum Education</v>
          </cell>
          <cell r="D7" t="str">
            <v>FHum Education</v>
          </cell>
          <cell r="E7">
            <v>14</v>
          </cell>
          <cell r="F7">
            <v>2400001</v>
          </cell>
          <cell r="G7">
            <v>6</v>
          </cell>
          <cell r="H7">
            <v>42370</v>
          </cell>
          <cell r="I7">
            <v>2958465</v>
          </cell>
          <cell r="J7">
            <v>6</v>
          </cell>
          <cell r="K7" t="str">
            <v>Kustannuspaikka</v>
          </cell>
          <cell r="L7">
            <v>240000</v>
          </cell>
          <cell r="M7" t="str">
            <v>Humanistinen tiedekunta</v>
          </cell>
          <cell r="N7">
            <v>24</v>
          </cell>
          <cell r="O7" t="str">
            <v>Oulun yliopisto</v>
          </cell>
          <cell r="P7">
            <v>2410</v>
          </cell>
          <cell r="Q7" t="str">
            <v>Tiedekunnat</v>
          </cell>
          <cell r="R7">
            <v>24000</v>
          </cell>
          <cell r="S7" t="str">
            <v>HUMANISTINEN TIEDEKUNTA</v>
          </cell>
          <cell r="T7" t="str">
            <v>HuTK</v>
          </cell>
        </row>
        <row r="8">
          <cell r="A8">
            <v>240031</v>
          </cell>
          <cell r="B8" t="str">
            <v>Kielten ja kirjallisuuden tutkimusyksikkö</v>
          </cell>
          <cell r="C8" t="str">
            <v>Languages and Literature</v>
          </cell>
          <cell r="D8" t="str">
            <v>LangLit</v>
          </cell>
          <cell r="E8">
            <v>7</v>
          </cell>
          <cell r="F8">
            <v>240031</v>
          </cell>
          <cell r="G8">
            <v>7</v>
          </cell>
          <cell r="H8">
            <v>42370</v>
          </cell>
          <cell r="I8">
            <v>2958465</v>
          </cell>
          <cell r="J8">
            <v>5</v>
          </cell>
          <cell r="K8" t="str">
            <v>Tulosyksikkö</v>
          </cell>
          <cell r="L8">
            <v>24000</v>
          </cell>
          <cell r="M8" t="str">
            <v>HUMANISTINEN TIEDEKUNTA</v>
          </cell>
          <cell r="N8">
            <v>24</v>
          </cell>
          <cell r="O8" t="str">
            <v>Oulun yliopisto</v>
          </cell>
          <cell r="P8">
            <v>2410</v>
          </cell>
          <cell r="Q8" t="str">
            <v>Tiedekunnat</v>
          </cell>
          <cell r="R8">
            <v>24000</v>
          </cell>
          <cell r="S8" t="str">
            <v>HUMANISTINEN TIEDEKUNTA</v>
          </cell>
          <cell r="T8" t="str">
            <v>HuTK</v>
          </cell>
        </row>
        <row r="9">
          <cell r="A9">
            <v>2400310</v>
          </cell>
          <cell r="B9" t="str">
            <v>Englantilainen filologia</v>
          </cell>
          <cell r="C9" t="str">
            <v>English Philology</v>
          </cell>
          <cell r="D9" t="str">
            <v>English Philology</v>
          </cell>
          <cell r="E9">
            <v>17</v>
          </cell>
          <cell r="F9">
            <v>2400310</v>
          </cell>
          <cell r="G9">
            <v>8</v>
          </cell>
          <cell r="H9">
            <v>42370</v>
          </cell>
          <cell r="I9">
            <v>2958465</v>
          </cell>
          <cell r="J9">
            <v>6</v>
          </cell>
          <cell r="K9" t="str">
            <v>Kustannuspaikka</v>
          </cell>
          <cell r="L9">
            <v>240031</v>
          </cell>
          <cell r="M9" t="str">
            <v>Kielten ja kirjallisuuden tutkimusyksikkö</v>
          </cell>
          <cell r="N9">
            <v>24</v>
          </cell>
          <cell r="O9" t="str">
            <v>Oulun yliopisto</v>
          </cell>
          <cell r="P9">
            <v>2410</v>
          </cell>
          <cell r="Q9" t="str">
            <v>Tiedekunnat</v>
          </cell>
          <cell r="R9">
            <v>24000</v>
          </cell>
          <cell r="S9" t="str">
            <v>HUMANISTINEN TIEDEKUNTA</v>
          </cell>
          <cell r="T9" t="str">
            <v>HuTK</v>
          </cell>
        </row>
        <row r="10">
          <cell r="A10">
            <v>2400311</v>
          </cell>
          <cell r="B10" t="str">
            <v xml:space="preserve">Germaaninen filologia </v>
          </cell>
          <cell r="C10" t="str">
            <v>German Philology</v>
          </cell>
          <cell r="D10" t="str">
            <v>German Philology</v>
          </cell>
          <cell r="E10">
            <v>16</v>
          </cell>
          <cell r="F10">
            <v>2400311</v>
          </cell>
          <cell r="G10">
            <v>9</v>
          </cell>
          <cell r="H10">
            <v>42736</v>
          </cell>
          <cell r="I10">
            <v>2958465</v>
          </cell>
          <cell r="J10">
            <v>6</v>
          </cell>
          <cell r="K10" t="str">
            <v>Kustannuspaikka</v>
          </cell>
          <cell r="L10">
            <v>240031</v>
          </cell>
          <cell r="M10" t="str">
            <v>Kielten ja kirjallisuuden tutkimusyksikkö</v>
          </cell>
          <cell r="N10">
            <v>24</v>
          </cell>
          <cell r="O10" t="str">
            <v>Oulun yliopisto</v>
          </cell>
          <cell r="P10">
            <v>2410</v>
          </cell>
          <cell r="Q10" t="str">
            <v>Tiedekunnat</v>
          </cell>
          <cell r="R10">
            <v>24000</v>
          </cell>
          <cell r="S10" t="str">
            <v>HUMANISTINEN TIEDEKUNTA</v>
          </cell>
          <cell r="T10" t="str">
            <v>HuTK</v>
          </cell>
        </row>
        <row r="11">
          <cell r="A11">
            <v>2400312</v>
          </cell>
          <cell r="B11" t="str">
            <v xml:space="preserve">Kirjallisuus ja elokuvatutkimus </v>
          </cell>
          <cell r="C11" t="str">
            <v>Literature  and Film Studies</v>
          </cell>
          <cell r="D11" t="str">
            <v>Literature  and Film Studies</v>
          </cell>
          <cell r="E11">
            <v>28</v>
          </cell>
          <cell r="F11">
            <v>2400312</v>
          </cell>
          <cell r="G11">
            <v>10</v>
          </cell>
          <cell r="H11">
            <v>42736</v>
          </cell>
          <cell r="I11">
            <v>2958465</v>
          </cell>
          <cell r="J11">
            <v>6</v>
          </cell>
          <cell r="K11" t="str">
            <v>Kustannuspaikka</v>
          </cell>
          <cell r="L11">
            <v>240031</v>
          </cell>
          <cell r="M11" t="str">
            <v>Kielten ja kirjallisuuden tutkimusyksikkö</v>
          </cell>
          <cell r="N11">
            <v>24</v>
          </cell>
          <cell r="O11" t="str">
            <v>Oulun yliopisto</v>
          </cell>
          <cell r="P11">
            <v>2410</v>
          </cell>
          <cell r="Q11" t="str">
            <v>Tiedekunnat</v>
          </cell>
          <cell r="R11">
            <v>24000</v>
          </cell>
          <cell r="S11" t="str">
            <v>HUMANISTINEN TIEDEKUNTA</v>
          </cell>
          <cell r="T11" t="str">
            <v>HuTK</v>
          </cell>
        </row>
        <row r="12">
          <cell r="A12">
            <v>2400313</v>
          </cell>
          <cell r="B12" t="str">
            <v xml:space="preserve">Pohjoismainen filologia </v>
          </cell>
          <cell r="C12" t="str">
            <v>Nordic Philology</v>
          </cell>
          <cell r="D12" t="str">
            <v>Nordic Philology</v>
          </cell>
          <cell r="E12">
            <v>16</v>
          </cell>
          <cell r="F12">
            <v>2400313</v>
          </cell>
          <cell r="G12">
            <v>11</v>
          </cell>
          <cell r="H12">
            <v>42736</v>
          </cell>
          <cell r="I12">
            <v>2958465</v>
          </cell>
          <cell r="J12">
            <v>6</v>
          </cell>
          <cell r="K12" t="str">
            <v>Kustannuspaikka</v>
          </cell>
          <cell r="L12">
            <v>240031</v>
          </cell>
          <cell r="M12" t="str">
            <v>Kielten ja kirjallisuuden tutkimusyksikkö</v>
          </cell>
          <cell r="N12">
            <v>24</v>
          </cell>
          <cell r="O12" t="str">
            <v>Oulun yliopisto</v>
          </cell>
          <cell r="P12">
            <v>2410</v>
          </cell>
          <cell r="Q12" t="str">
            <v>Tiedekunnat</v>
          </cell>
          <cell r="R12">
            <v>24000</v>
          </cell>
          <cell r="S12" t="str">
            <v>HUMANISTINEN TIEDEKUNTA</v>
          </cell>
          <cell r="T12" t="str">
            <v>HuTK</v>
          </cell>
        </row>
        <row r="13">
          <cell r="A13">
            <v>2400314</v>
          </cell>
          <cell r="B13" t="str">
            <v>Suomen kieli</v>
          </cell>
          <cell r="C13" t="str">
            <v>Finnish Language</v>
          </cell>
          <cell r="D13" t="str">
            <v>Finnish Language</v>
          </cell>
          <cell r="E13">
            <v>16</v>
          </cell>
          <cell r="F13">
            <v>2400314</v>
          </cell>
          <cell r="G13">
            <v>12</v>
          </cell>
          <cell r="H13">
            <v>42736</v>
          </cell>
          <cell r="I13">
            <v>2958465</v>
          </cell>
          <cell r="J13">
            <v>6</v>
          </cell>
          <cell r="K13" t="str">
            <v>Kustannuspaikka</v>
          </cell>
          <cell r="L13">
            <v>240031</v>
          </cell>
          <cell r="M13" t="str">
            <v>Kielten ja kirjallisuuden tutkimusyksikkö</v>
          </cell>
          <cell r="N13">
            <v>24</v>
          </cell>
          <cell r="O13" t="str">
            <v>Oulun yliopisto</v>
          </cell>
          <cell r="P13">
            <v>2410</v>
          </cell>
          <cell r="Q13" t="str">
            <v>Tiedekunnat</v>
          </cell>
          <cell r="R13">
            <v>24000</v>
          </cell>
          <cell r="S13" t="str">
            <v>HUMANISTINEN TIEDEKUNTA</v>
          </cell>
          <cell r="T13" t="str">
            <v>HuTK</v>
          </cell>
        </row>
        <row r="14">
          <cell r="A14">
            <v>240033</v>
          </cell>
          <cell r="B14" t="str">
            <v>Historian, kulttuurin ja viestintätieteiden tutkimusyksikkö</v>
          </cell>
          <cell r="C14" t="str">
            <v>History, Culture and Communication Studies</v>
          </cell>
          <cell r="D14" t="str">
            <v>HistCulComm</v>
          </cell>
          <cell r="E14">
            <v>11</v>
          </cell>
          <cell r="F14">
            <v>240033</v>
          </cell>
          <cell r="G14">
            <v>13</v>
          </cell>
          <cell r="H14">
            <v>42370</v>
          </cell>
          <cell r="I14">
            <v>2958465</v>
          </cell>
          <cell r="J14">
            <v>5</v>
          </cell>
          <cell r="K14" t="str">
            <v>Tulosyksikkö</v>
          </cell>
          <cell r="L14">
            <v>24000</v>
          </cell>
          <cell r="M14" t="str">
            <v>HUMANISTINEN TIEDEKUNTA</v>
          </cell>
          <cell r="N14">
            <v>24</v>
          </cell>
          <cell r="O14" t="str">
            <v>Oulun yliopisto</v>
          </cell>
          <cell r="P14">
            <v>2410</v>
          </cell>
          <cell r="Q14" t="str">
            <v>Tiedekunnat</v>
          </cell>
          <cell r="R14">
            <v>24000</v>
          </cell>
          <cell r="S14" t="str">
            <v>HUMANISTINEN TIEDEKUNTA</v>
          </cell>
          <cell r="T14" t="str">
            <v>HuTK</v>
          </cell>
        </row>
        <row r="15">
          <cell r="A15">
            <v>2400330</v>
          </cell>
          <cell r="B15" t="str">
            <v>Historia</v>
          </cell>
          <cell r="C15" t="str">
            <v>History</v>
          </cell>
          <cell r="D15" t="str">
            <v>History</v>
          </cell>
          <cell r="E15">
            <v>7</v>
          </cell>
          <cell r="F15">
            <v>2400330</v>
          </cell>
          <cell r="G15">
            <v>14</v>
          </cell>
          <cell r="H15">
            <v>42370</v>
          </cell>
          <cell r="I15">
            <v>2958465</v>
          </cell>
          <cell r="J15">
            <v>6</v>
          </cell>
          <cell r="K15" t="str">
            <v>Kustannuspaikka</v>
          </cell>
          <cell r="L15">
            <v>240033</v>
          </cell>
          <cell r="M15" t="str">
            <v>Historian, kulttuurin ja viestintätieteiden tutkimusyksikkö</v>
          </cell>
          <cell r="N15">
            <v>24</v>
          </cell>
          <cell r="O15" t="str">
            <v>Oulun yliopisto</v>
          </cell>
          <cell r="P15">
            <v>2410</v>
          </cell>
          <cell r="Q15" t="str">
            <v>Tiedekunnat</v>
          </cell>
          <cell r="R15">
            <v>24000</v>
          </cell>
          <cell r="S15" t="str">
            <v>HUMANISTINEN TIEDEKUNTA</v>
          </cell>
          <cell r="T15" t="str">
            <v>HuTK</v>
          </cell>
        </row>
        <row r="16">
          <cell r="A16">
            <v>2400331</v>
          </cell>
          <cell r="B16" t="str">
            <v>Aate- ja oppihistoria</v>
          </cell>
          <cell r="C16" t="str">
            <v>History of Ideas and Science</v>
          </cell>
          <cell r="D16" t="str">
            <v>History of Ideas and Science</v>
          </cell>
          <cell r="E16">
            <v>28</v>
          </cell>
          <cell r="F16">
            <v>2400331</v>
          </cell>
          <cell r="G16">
            <v>15</v>
          </cell>
          <cell r="H16">
            <v>42736</v>
          </cell>
          <cell r="I16">
            <v>2958465</v>
          </cell>
          <cell r="J16">
            <v>6</v>
          </cell>
          <cell r="K16" t="str">
            <v>Kustannuspaikka</v>
          </cell>
          <cell r="L16">
            <v>240033</v>
          </cell>
          <cell r="M16" t="str">
            <v>Historian, kulttuurin ja viestintätieteiden tutkimusyksikkö</v>
          </cell>
          <cell r="N16">
            <v>24</v>
          </cell>
          <cell r="O16" t="str">
            <v>Oulun yliopisto</v>
          </cell>
          <cell r="P16">
            <v>2410</v>
          </cell>
          <cell r="Q16" t="str">
            <v>Tiedekunnat</v>
          </cell>
          <cell r="R16">
            <v>24000</v>
          </cell>
          <cell r="S16" t="str">
            <v>HUMANISTINEN TIEDEKUNTA</v>
          </cell>
          <cell r="T16" t="str">
            <v>HuTK</v>
          </cell>
        </row>
        <row r="17">
          <cell r="A17">
            <v>2400332</v>
          </cell>
          <cell r="B17" t="str">
            <v>Informaatiotutkimus ja viestintä</v>
          </cell>
          <cell r="C17" t="str">
            <v>Information and Communication Studies</v>
          </cell>
          <cell r="D17" t="str">
            <v>Information and communications</v>
          </cell>
          <cell r="E17">
            <v>30</v>
          </cell>
          <cell r="F17">
            <v>2400332</v>
          </cell>
          <cell r="G17">
            <v>16</v>
          </cell>
          <cell r="H17">
            <v>42736</v>
          </cell>
          <cell r="I17">
            <v>2958465</v>
          </cell>
          <cell r="J17">
            <v>6</v>
          </cell>
          <cell r="K17" t="str">
            <v>Kustannuspaikka</v>
          </cell>
          <cell r="L17">
            <v>240033</v>
          </cell>
          <cell r="M17" t="str">
            <v>Historian, kulttuurin ja viestintätieteiden tutkimusyksikkö</v>
          </cell>
          <cell r="N17">
            <v>24</v>
          </cell>
          <cell r="O17" t="str">
            <v>Oulun yliopisto</v>
          </cell>
          <cell r="P17">
            <v>2410</v>
          </cell>
          <cell r="Q17" t="str">
            <v>Tiedekunnat</v>
          </cell>
          <cell r="R17">
            <v>24000</v>
          </cell>
          <cell r="S17" t="str">
            <v>HUMANISTINEN TIEDEKUNTA</v>
          </cell>
          <cell r="T17" t="str">
            <v>HuTK</v>
          </cell>
        </row>
        <row r="18">
          <cell r="A18">
            <v>2400333</v>
          </cell>
          <cell r="B18" t="str">
            <v>Tiedeviestinnän maisteriohjelma</v>
          </cell>
          <cell r="C18" t="str">
            <v>Master's Degree Programme in Science Communication</v>
          </cell>
          <cell r="D18" t="str">
            <v>MD programme Science com</v>
          </cell>
          <cell r="E18">
            <v>24</v>
          </cell>
          <cell r="F18">
            <v>2400333</v>
          </cell>
          <cell r="G18">
            <v>17</v>
          </cell>
          <cell r="H18">
            <v>42736</v>
          </cell>
          <cell r="I18">
            <v>2958465</v>
          </cell>
          <cell r="J18">
            <v>6</v>
          </cell>
          <cell r="K18" t="str">
            <v>Kustannuspaikka</v>
          </cell>
          <cell r="L18">
            <v>240033</v>
          </cell>
          <cell r="M18" t="str">
            <v>Historian, kulttuurin ja viestintätieteiden tutkimusyksikkö</v>
          </cell>
          <cell r="N18">
            <v>24</v>
          </cell>
          <cell r="O18" t="str">
            <v>Oulun yliopisto</v>
          </cell>
          <cell r="P18">
            <v>2410</v>
          </cell>
          <cell r="Q18" t="str">
            <v>Tiedekunnat</v>
          </cell>
          <cell r="R18">
            <v>24000</v>
          </cell>
          <cell r="S18" t="str">
            <v>HUMANISTINEN TIEDEKUNTA</v>
          </cell>
          <cell r="T18" t="str">
            <v>HuTK</v>
          </cell>
        </row>
        <row r="19">
          <cell r="A19">
            <v>2400334</v>
          </cell>
          <cell r="B19" t="str">
            <v xml:space="preserve">Kulttuuriantropologia </v>
          </cell>
          <cell r="C19" t="str">
            <v>Cultural Anthropology</v>
          </cell>
          <cell r="D19" t="str">
            <v>Cultural Anthropology</v>
          </cell>
          <cell r="E19">
            <v>21</v>
          </cell>
          <cell r="F19">
            <v>2400334</v>
          </cell>
          <cell r="G19">
            <v>18</v>
          </cell>
          <cell r="H19">
            <v>42736</v>
          </cell>
          <cell r="I19">
            <v>2958465</v>
          </cell>
          <cell r="J19">
            <v>6</v>
          </cell>
          <cell r="K19" t="str">
            <v>Kustannuspaikka</v>
          </cell>
          <cell r="L19">
            <v>240033</v>
          </cell>
          <cell r="M19" t="str">
            <v>Historian, kulttuurin ja viestintätieteiden tutkimusyksikkö</v>
          </cell>
          <cell r="N19">
            <v>24</v>
          </cell>
          <cell r="O19" t="str">
            <v>Oulun yliopisto</v>
          </cell>
          <cell r="P19">
            <v>2410</v>
          </cell>
          <cell r="Q19" t="str">
            <v>Tiedekunnat</v>
          </cell>
          <cell r="R19">
            <v>24000</v>
          </cell>
          <cell r="S19" t="str">
            <v>HUMANISTINEN TIEDEKUNTA</v>
          </cell>
          <cell r="T19" t="str">
            <v>HuTK</v>
          </cell>
        </row>
        <row r="20">
          <cell r="A20">
            <v>2400335</v>
          </cell>
          <cell r="B20" t="str">
            <v xml:space="preserve">Arkeologia </v>
          </cell>
          <cell r="C20" t="str">
            <v>Archaeology</v>
          </cell>
          <cell r="D20" t="str">
            <v>Archaeology</v>
          </cell>
          <cell r="E20">
            <v>11</v>
          </cell>
          <cell r="F20">
            <v>2400335</v>
          </cell>
          <cell r="G20">
            <v>19</v>
          </cell>
          <cell r="H20">
            <v>42736</v>
          </cell>
          <cell r="I20">
            <v>2958465</v>
          </cell>
          <cell r="J20">
            <v>6</v>
          </cell>
          <cell r="K20" t="str">
            <v>Kustannuspaikka</v>
          </cell>
          <cell r="L20">
            <v>240033</v>
          </cell>
          <cell r="M20" t="str">
            <v>Historian, kulttuurin ja viestintätieteiden tutkimusyksikkö</v>
          </cell>
          <cell r="N20">
            <v>24</v>
          </cell>
          <cell r="O20" t="str">
            <v>Oulun yliopisto</v>
          </cell>
          <cell r="P20">
            <v>2410</v>
          </cell>
          <cell r="Q20" t="str">
            <v>Tiedekunnat</v>
          </cell>
          <cell r="R20">
            <v>24000</v>
          </cell>
          <cell r="S20" t="str">
            <v>HUMANISTINEN TIEDEKUNTA</v>
          </cell>
          <cell r="T20" t="str">
            <v>HuTK</v>
          </cell>
        </row>
        <row r="21">
          <cell r="A21">
            <v>240037</v>
          </cell>
          <cell r="B21" t="str">
            <v>Logopedia</v>
          </cell>
          <cell r="C21" t="str">
            <v>Logopedics</v>
          </cell>
          <cell r="D21" t="str">
            <v>Logo</v>
          </cell>
          <cell r="E21">
            <v>4</v>
          </cell>
          <cell r="F21">
            <v>240037</v>
          </cell>
          <cell r="G21">
            <v>20</v>
          </cell>
          <cell r="H21">
            <v>42370</v>
          </cell>
          <cell r="I21">
            <v>2958465</v>
          </cell>
          <cell r="J21">
            <v>5</v>
          </cell>
          <cell r="K21" t="str">
            <v>Tulosyksikkö</v>
          </cell>
          <cell r="L21">
            <v>24000</v>
          </cell>
          <cell r="M21" t="str">
            <v>HUMANISTINEN TIEDEKUNTA</v>
          </cell>
          <cell r="N21">
            <v>24</v>
          </cell>
          <cell r="O21" t="str">
            <v>Oulun yliopisto</v>
          </cell>
          <cell r="P21">
            <v>2410</v>
          </cell>
          <cell r="Q21" t="str">
            <v>Tiedekunnat</v>
          </cell>
          <cell r="R21">
            <v>24000</v>
          </cell>
          <cell r="S21" t="str">
            <v>HUMANISTINEN TIEDEKUNTA</v>
          </cell>
          <cell r="T21" t="str">
            <v>HuTK</v>
          </cell>
        </row>
        <row r="22">
          <cell r="A22">
            <v>2400370</v>
          </cell>
          <cell r="B22" t="str">
            <v>Logopedia</v>
          </cell>
          <cell r="C22" t="str">
            <v>Logopedics</v>
          </cell>
          <cell r="D22" t="str">
            <v>Logo</v>
          </cell>
          <cell r="E22">
            <v>4</v>
          </cell>
          <cell r="F22">
            <v>2400370</v>
          </cell>
          <cell r="G22">
            <v>21</v>
          </cell>
          <cell r="H22">
            <v>42370</v>
          </cell>
          <cell r="I22">
            <v>2958465</v>
          </cell>
          <cell r="J22">
            <v>6</v>
          </cell>
          <cell r="K22" t="str">
            <v>Kustannuspaikka</v>
          </cell>
          <cell r="L22">
            <v>240037</v>
          </cell>
          <cell r="M22" t="str">
            <v>Logopedia</v>
          </cell>
          <cell r="N22">
            <v>24</v>
          </cell>
          <cell r="O22" t="str">
            <v>Oulun yliopisto</v>
          </cell>
          <cell r="P22">
            <v>2410</v>
          </cell>
          <cell r="Q22" t="str">
            <v>Tiedekunnat</v>
          </cell>
          <cell r="R22">
            <v>24000</v>
          </cell>
          <cell r="S22" t="str">
            <v>HUMANISTINEN TIEDEKUNTA</v>
          </cell>
          <cell r="T22" t="str">
            <v>HuTK</v>
          </cell>
        </row>
        <row r="23">
          <cell r="A23">
            <v>240020</v>
          </cell>
          <cell r="B23" t="str">
            <v>Giellagas-instituutti</v>
          </cell>
          <cell r="C23" t="str">
            <v>Giellagas Institute</v>
          </cell>
          <cell r="D23" t="str">
            <v>Giellagas Institute</v>
          </cell>
          <cell r="E23">
            <v>19</v>
          </cell>
          <cell r="F23">
            <v>240020</v>
          </cell>
          <cell r="G23">
            <v>22</v>
          </cell>
          <cell r="H23">
            <v>34700</v>
          </cell>
          <cell r="I23">
            <v>2958465</v>
          </cell>
          <cell r="J23">
            <v>5</v>
          </cell>
          <cell r="K23" t="str">
            <v>Tulosyksikkö</v>
          </cell>
          <cell r="L23">
            <v>24000</v>
          </cell>
          <cell r="M23" t="str">
            <v>HUMANISTINEN TIEDEKUNTA</v>
          </cell>
          <cell r="N23">
            <v>24</v>
          </cell>
          <cell r="O23" t="str">
            <v>Oulun yliopisto</v>
          </cell>
          <cell r="P23">
            <v>2410</v>
          </cell>
          <cell r="Q23" t="str">
            <v>Tiedekunnat</v>
          </cell>
          <cell r="R23">
            <v>24000</v>
          </cell>
          <cell r="S23" t="str">
            <v>HUMANISTINEN TIEDEKUNTA</v>
          </cell>
          <cell r="T23" t="str">
            <v>HuTK</v>
          </cell>
        </row>
        <row r="24">
          <cell r="A24">
            <v>2400200</v>
          </cell>
          <cell r="B24" t="str">
            <v>Giellagas-instituutti</v>
          </cell>
          <cell r="C24" t="str">
            <v>Giellagas Institute</v>
          </cell>
          <cell r="D24" t="str">
            <v>Giellagas Institute</v>
          </cell>
          <cell r="E24">
            <v>19</v>
          </cell>
          <cell r="F24">
            <v>2400200</v>
          </cell>
          <cell r="G24">
            <v>23</v>
          </cell>
          <cell r="H24">
            <v>39814</v>
          </cell>
          <cell r="I24">
            <v>2958465</v>
          </cell>
          <cell r="J24">
            <v>6</v>
          </cell>
          <cell r="K24" t="str">
            <v>Kustannuspaikka</v>
          </cell>
          <cell r="L24">
            <v>240020</v>
          </cell>
          <cell r="M24" t="str">
            <v>Giellagas-instituutti</v>
          </cell>
          <cell r="N24">
            <v>24</v>
          </cell>
          <cell r="O24" t="str">
            <v>Oulun yliopisto</v>
          </cell>
          <cell r="P24">
            <v>2410</v>
          </cell>
          <cell r="Q24" t="str">
            <v>Tiedekunnat</v>
          </cell>
          <cell r="R24">
            <v>24000</v>
          </cell>
          <cell r="S24" t="str">
            <v>HUMANISTINEN TIEDEKUNTA</v>
          </cell>
          <cell r="T24" t="str">
            <v>HuTK</v>
          </cell>
        </row>
        <row r="25">
          <cell r="A25">
            <v>240030</v>
          </cell>
          <cell r="B25" t="str">
            <v>Aate- ja oppihistoria 31.12.2016 saakka</v>
          </cell>
          <cell r="C25" t="str">
            <v>History of Ideas and Science, until 31.12.2016</v>
          </cell>
          <cell r="D25" t="str">
            <v>History of ideas</v>
          </cell>
          <cell r="E25">
            <v>16</v>
          </cell>
          <cell r="F25">
            <v>240030</v>
          </cell>
          <cell r="G25">
            <v>24</v>
          </cell>
          <cell r="H25">
            <v>42370</v>
          </cell>
          <cell r="I25">
            <v>42735</v>
          </cell>
          <cell r="J25">
            <v>5</v>
          </cell>
          <cell r="K25" t="str">
            <v>Tulosyksikkö</v>
          </cell>
          <cell r="L25">
            <v>24000</v>
          </cell>
          <cell r="M25" t="str">
            <v>HUMANISTINEN TIEDEKUNTA</v>
          </cell>
          <cell r="N25">
            <v>24</v>
          </cell>
          <cell r="O25" t="str">
            <v>Oulun yliopisto</v>
          </cell>
          <cell r="P25">
            <v>2410</v>
          </cell>
          <cell r="Q25" t="str">
            <v>Tiedekunnat</v>
          </cell>
          <cell r="R25">
            <v>24000</v>
          </cell>
          <cell r="S25" t="str">
            <v>HUMANISTINEN TIEDEKUNTA</v>
          </cell>
          <cell r="T25" t="str">
            <v>HuTK</v>
          </cell>
        </row>
        <row r="26">
          <cell r="A26">
            <v>2400300</v>
          </cell>
          <cell r="B26" t="str">
            <v>Aate- ja oppihistoria 31.12.2016 saakka</v>
          </cell>
          <cell r="C26" t="str">
            <v>History of Ideas and Science, until 31.12.2016</v>
          </cell>
          <cell r="D26" t="str">
            <v>History of ideas</v>
          </cell>
          <cell r="E26">
            <v>16</v>
          </cell>
          <cell r="F26">
            <v>2400300</v>
          </cell>
          <cell r="G26">
            <v>25</v>
          </cell>
          <cell r="H26">
            <v>42370</v>
          </cell>
          <cell r="I26">
            <v>42735</v>
          </cell>
          <cell r="J26">
            <v>6</v>
          </cell>
          <cell r="K26" t="str">
            <v>Kustannuspaikka</v>
          </cell>
          <cell r="L26">
            <v>240030</v>
          </cell>
          <cell r="M26" t="str">
            <v>Aate- ja oppihistoria 31.12.2016 saakka</v>
          </cell>
          <cell r="N26">
            <v>24</v>
          </cell>
          <cell r="O26" t="str">
            <v>Oulun yliopisto</v>
          </cell>
          <cell r="P26">
            <v>2410</v>
          </cell>
          <cell r="Q26" t="str">
            <v>Tiedekunnat</v>
          </cell>
          <cell r="R26">
            <v>24000</v>
          </cell>
          <cell r="S26" t="str">
            <v>HUMANISTINEN TIEDEKUNTA</v>
          </cell>
          <cell r="T26" t="str">
            <v>HuTK</v>
          </cell>
        </row>
        <row r="27">
          <cell r="A27">
            <v>240032</v>
          </cell>
          <cell r="B27" t="str">
            <v>Germaaninen filologia 31.12.2016 saakka</v>
          </cell>
          <cell r="C27" t="str">
            <v>German Philology, until 31.12.2016</v>
          </cell>
          <cell r="D27" t="str">
            <v>German Philology</v>
          </cell>
          <cell r="E27">
            <v>16</v>
          </cell>
          <cell r="F27">
            <v>240032</v>
          </cell>
          <cell r="G27">
            <v>26</v>
          </cell>
          <cell r="H27">
            <v>42370</v>
          </cell>
          <cell r="I27">
            <v>42735</v>
          </cell>
          <cell r="J27">
            <v>5</v>
          </cell>
          <cell r="K27" t="str">
            <v>Tulosyksikkö</v>
          </cell>
          <cell r="L27">
            <v>24000</v>
          </cell>
          <cell r="M27" t="str">
            <v>HUMANISTINEN TIEDEKUNTA</v>
          </cell>
          <cell r="N27">
            <v>24</v>
          </cell>
          <cell r="O27" t="str">
            <v>Oulun yliopisto</v>
          </cell>
          <cell r="P27">
            <v>2410</v>
          </cell>
          <cell r="Q27" t="str">
            <v>Tiedekunnat</v>
          </cell>
          <cell r="R27">
            <v>24000</v>
          </cell>
          <cell r="S27" t="str">
            <v>HUMANISTINEN TIEDEKUNTA</v>
          </cell>
          <cell r="T27" t="str">
            <v>HuTK</v>
          </cell>
        </row>
        <row r="28">
          <cell r="A28">
            <v>2400320</v>
          </cell>
          <cell r="B28" t="str">
            <v>Germaaninen filologia 31.12.2016 saakka</v>
          </cell>
          <cell r="C28" t="str">
            <v>German Philology, until 31.12.2016</v>
          </cell>
          <cell r="D28" t="str">
            <v>German Philology</v>
          </cell>
          <cell r="E28">
            <v>16</v>
          </cell>
          <cell r="F28">
            <v>2400320</v>
          </cell>
          <cell r="G28">
            <v>27</v>
          </cell>
          <cell r="H28">
            <v>42370</v>
          </cell>
          <cell r="I28">
            <v>42735</v>
          </cell>
          <cell r="J28">
            <v>6</v>
          </cell>
          <cell r="K28" t="str">
            <v>Kustannuspaikka</v>
          </cell>
          <cell r="L28">
            <v>240032</v>
          </cell>
          <cell r="M28" t="str">
            <v>Germaaninen filologia 31.12.2016 saakka</v>
          </cell>
          <cell r="N28">
            <v>24</v>
          </cell>
          <cell r="O28" t="str">
            <v>Oulun yliopisto</v>
          </cell>
          <cell r="P28">
            <v>2410</v>
          </cell>
          <cell r="Q28" t="str">
            <v>Tiedekunnat</v>
          </cell>
          <cell r="R28">
            <v>24000</v>
          </cell>
          <cell r="S28" t="str">
            <v>HUMANISTINEN TIEDEKUNTA</v>
          </cell>
          <cell r="T28" t="str">
            <v>HuTK</v>
          </cell>
        </row>
        <row r="29">
          <cell r="A29">
            <v>240034</v>
          </cell>
          <cell r="B29" t="str">
            <v>Informaatiotutkimus ja viestintä 31.12.2016 saakka</v>
          </cell>
          <cell r="C29" t="str">
            <v>Information and Communication Studies, until 31.12.2016</v>
          </cell>
          <cell r="D29" t="str">
            <v>IC studies</v>
          </cell>
          <cell r="E29">
            <v>10</v>
          </cell>
          <cell r="F29">
            <v>240034</v>
          </cell>
          <cell r="G29">
            <v>28</v>
          </cell>
          <cell r="H29">
            <v>42370</v>
          </cell>
          <cell r="I29">
            <v>42735</v>
          </cell>
          <cell r="J29">
            <v>5</v>
          </cell>
          <cell r="K29" t="str">
            <v>Tulosyksikkö</v>
          </cell>
          <cell r="L29">
            <v>24000</v>
          </cell>
          <cell r="M29" t="str">
            <v>HUMANISTINEN TIEDEKUNTA</v>
          </cell>
          <cell r="N29">
            <v>24</v>
          </cell>
          <cell r="O29" t="str">
            <v>Oulun yliopisto</v>
          </cell>
          <cell r="P29">
            <v>2410</v>
          </cell>
          <cell r="Q29" t="str">
            <v>Tiedekunnat</v>
          </cell>
          <cell r="R29">
            <v>24000</v>
          </cell>
          <cell r="S29" t="str">
            <v>HUMANISTINEN TIEDEKUNTA</v>
          </cell>
          <cell r="T29" t="str">
            <v>HuTK</v>
          </cell>
        </row>
        <row r="30">
          <cell r="A30">
            <v>2400340</v>
          </cell>
          <cell r="B30" t="str">
            <v>Informaatiotutkimus ja viestintä 31.12.2016 saakka</v>
          </cell>
          <cell r="C30" t="str">
            <v>Information and Communication Studies, until 31.12.2016</v>
          </cell>
          <cell r="D30" t="str">
            <v>IC studies</v>
          </cell>
          <cell r="E30">
            <v>10</v>
          </cell>
          <cell r="F30">
            <v>2400340</v>
          </cell>
          <cell r="G30">
            <v>29</v>
          </cell>
          <cell r="H30">
            <v>42370</v>
          </cell>
          <cell r="I30">
            <v>42735</v>
          </cell>
          <cell r="J30">
            <v>6</v>
          </cell>
          <cell r="K30" t="str">
            <v>Kustannuspaikka</v>
          </cell>
          <cell r="L30">
            <v>240034</v>
          </cell>
          <cell r="M30" t="str">
            <v>Informaatiotutkimus ja viestintä 31.12.2016 saakka</v>
          </cell>
          <cell r="N30">
            <v>24</v>
          </cell>
          <cell r="O30" t="str">
            <v>Oulun yliopisto</v>
          </cell>
          <cell r="P30">
            <v>2410</v>
          </cell>
          <cell r="Q30" t="str">
            <v>Tiedekunnat</v>
          </cell>
          <cell r="R30">
            <v>24000</v>
          </cell>
          <cell r="S30" t="str">
            <v>HUMANISTINEN TIEDEKUNTA</v>
          </cell>
          <cell r="T30" t="str">
            <v>HuTK</v>
          </cell>
        </row>
        <row r="31">
          <cell r="A31">
            <v>2400341</v>
          </cell>
          <cell r="B31" t="str">
            <v>Tiedeviestinnän maisteriohjelma 31.12.2016 saakka</v>
          </cell>
          <cell r="C31" t="str">
            <v>Master's Degree Programme in Science Communication, until 31.12.2016</v>
          </cell>
          <cell r="D31" t="str">
            <v>MD programme Science com</v>
          </cell>
          <cell r="E31">
            <v>24</v>
          </cell>
          <cell r="F31">
            <v>2400341</v>
          </cell>
          <cell r="G31">
            <v>30</v>
          </cell>
          <cell r="H31">
            <v>42370</v>
          </cell>
          <cell r="I31">
            <v>42735</v>
          </cell>
          <cell r="J31">
            <v>6</v>
          </cell>
          <cell r="K31" t="str">
            <v>Kustannuspaikka</v>
          </cell>
          <cell r="L31">
            <v>240034</v>
          </cell>
          <cell r="M31" t="str">
            <v>Informaatiotutkimus ja viestintä 31.12.2016 saakka</v>
          </cell>
          <cell r="N31">
            <v>24</v>
          </cell>
          <cell r="O31" t="str">
            <v>Oulun yliopisto</v>
          </cell>
          <cell r="P31">
            <v>2410</v>
          </cell>
          <cell r="Q31" t="str">
            <v>Tiedekunnat</v>
          </cell>
          <cell r="R31">
            <v>24000</v>
          </cell>
          <cell r="S31" t="str">
            <v>HUMANISTINEN TIEDEKUNTA</v>
          </cell>
          <cell r="T31" t="str">
            <v>HuTK</v>
          </cell>
        </row>
        <row r="32">
          <cell r="A32">
            <v>240035</v>
          </cell>
          <cell r="B32" t="str">
            <v>Kirjallisuus ja elokuvatutkimus 31.12.2016 saakka</v>
          </cell>
          <cell r="C32" t="str">
            <v>Literature  and Film Studies, until 31.12.2016</v>
          </cell>
          <cell r="D32" t="str">
            <v>Literature and Film studies</v>
          </cell>
          <cell r="E32">
            <v>27</v>
          </cell>
          <cell r="F32">
            <v>240035</v>
          </cell>
          <cell r="G32">
            <v>31</v>
          </cell>
          <cell r="H32">
            <v>42370</v>
          </cell>
          <cell r="I32">
            <v>42735</v>
          </cell>
          <cell r="J32">
            <v>5</v>
          </cell>
          <cell r="K32" t="str">
            <v>Tulosyksikkö</v>
          </cell>
          <cell r="L32">
            <v>24000</v>
          </cell>
          <cell r="M32" t="str">
            <v>HUMANISTINEN TIEDEKUNTA</v>
          </cell>
          <cell r="N32">
            <v>24</v>
          </cell>
          <cell r="O32" t="str">
            <v>Oulun yliopisto</v>
          </cell>
          <cell r="P32">
            <v>2410</v>
          </cell>
          <cell r="Q32" t="str">
            <v>Tiedekunnat</v>
          </cell>
          <cell r="R32">
            <v>24000</v>
          </cell>
          <cell r="S32" t="str">
            <v>HUMANISTINEN TIEDEKUNTA</v>
          </cell>
          <cell r="T32" t="str">
            <v>HuTK</v>
          </cell>
        </row>
        <row r="33">
          <cell r="A33">
            <v>2400350</v>
          </cell>
          <cell r="B33" t="str">
            <v>Kirjallisuus ja elokuvatutkimus 31.12.2016 saakka</v>
          </cell>
          <cell r="C33" t="str">
            <v>Literature  and Film Studies, until 31.12.2016</v>
          </cell>
          <cell r="D33" t="str">
            <v>Literature and Film studies</v>
          </cell>
          <cell r="E33">
            <v>27</v>
          </cell>
          <cell r="F33">
            <v>2400350</v>
          </cell>
          <cell r="G33">
            <v>32</v>
          </cell>
          <cell r="H33">
            <v>42370</v>
          </cell>
          <cell r="I33">
            <v>42735</v>
          </cell>
          <cell r="J33">
            <v>6</v>
          </cell>
          <cell r="K33" t="str">
            <v>Kustannuspaikka</v>
          </cell>
          <cell r="L33">
            <v>240035</v>
          </cell>
          <cell r="M33" t="str">
            <v>Kirjallisuus ja elokuvatutkimus 31.12.2016 saakka</v>
          </cell>
          <cell r="N33">
            <v>24</v>
          </cell>
          <cell r="O33" t="str">
            <v>Oulun yliopisto</v>
          </cell>
          <cell r="P33">
            <v>2410</v>
          </cell>
          <cell r="Q33" t="str">
            <v>Tiedekunnat</v>
          </cell>
          <cell r="R33">
            <v>24000</v>
          </cell>
          <cell r="S33" t="str">
            <v>HUMANISTINEN TIEDEKUNTA</v>
          </cell>
          <cell r="T33" t="str">
            <v>HuTK</v>
          </cell>
        </row>
        <row r="34">
          <cell r="A34">
            <v>240036</v>
          </cell>
          <cell r="B34" t="str">
            <v>Kulttuuriantropologia 31.12.2016 saakka</v>
          </cell>
          <cell r="C34" t="str">
            <v>Cultural Anthropology, until 31.12.2016</v>
          </cell>
          <cell r="D34" t="str">
            <v>Cultural Anthropology</v>
          </cell>
          <cell r="E34">
            <v>21</v>
          </cell>
          <cell r="F34">
            <v>240036</v>
          </cell>
          <cell r="G34">
            <v>33</v>
          </cell>
          <cell r="H34">
            <v>42370</v>
          </cell>
          <cell r="I34">
            <v>42735</v>
          </cell>
          <cell r="J34">
            <v>5</v>
          </cell>
          <cell r="K34" t="str">
            <v>Tulosyksikkö</v>
          </cell>
          <cell r="L34">
            <v>24000</v>
          </cell>
          <cell r="M34" t="str">
            <v>HUMANISTINEN TIEDEKUNTA</v>
          </cell>
          <cell r="N34">
            <v>24</v>
          </cell>
          <cell r="O34" t="str">
            <v>Oulun yliopisto</v>
          </cell>
          <cell r="P34">
            <v>2410</v>
          </cell>
          <cell r="Q34" t="str">
            <v>Tiedekunnat</v>
          </cell>
          <cell r="R34">
            <v>24000</v>
          </cell>
          <cell r="S34" t="str">
            <v>HUMANISTINEN TIEDEKUNTA</v>
          </cell>
          <cell r="T34" t="str">
            <v>HuTK</v>
          </cell>
        </row>
        <row r="35">
          <cell r="A35">
            <v>2400360</v>
          </cell>
          <cell r="B35" t="str">
            <v>Kulttuuriantropologia 31.12.2016 saakka</v>
          </cell>
          <cell r="C35" t="str">
            <v>Cultural Anthropology, until 31.12.2016</v>
          </cell>
          <cell r="D35" t="str">
            <v>Cultural Anthropology</v>
          </cell>
          <cell r="E35">
            <v>21</v>
          </cell>
          <cell r="F35">
            <v>2400360</v>
          </cell>
          <cell r="G35">
            <v>34</v>
          </cell>
          <cell r="H35">
            <v>42370</v>
          </cell>
          <cell r="I35">
            <v>42735</v>
          </cell>
          <cell r="J35">
            <v>6</v>
          </cell>
          <cell r="K35" t="str">
            <v>Kustannuspaikka</v>
          </cell>
          <cell r="L35">
            <v>240036</v>
          </cell>
          <cell r="M35" t="str">
            <v>Kulttuuriantropologia 31.12.2016 saakka</v>
          </cell>
          <cell r="N35">
            <v>24</v>
          </cell>
          <cell r="O35" t="str">
            <v>Oulun yliopisto</v>
          </cell>
          <cell r="P35">
            <v>2410</v>
          </cell>
          <cell r="Q35" t="str">
            <v>Tiedekunnat</v>
          </cell>
          <cell r="R35">
            <v>24000</v>
          </cell>
          <cell r="S35" t="str">
            <v>HUMANISTINEN TIEDEKUNTA</v>
          </cell>
          <cell r="T35" t="str">
            <v>HuTK</v>
          </cell>
        </row>
        <row r="36">
          <cell r="A36">
            <v>240038</v>
          </cell>
          <cell r="B36" t="str">
            <v>Pohjoismainen filologia 31.12.2016 saakka</v>
          </cell>
          <cell r="C36" t="str">
            <v>Nordic Philology, until 31.12.2016</v>
          </cell>
          <cell r="D36" t="str">
            <v>Nordic Philology</v>
          </cell>
          <cell r="E36">
            <v>16</v>
          </cell>
          <cell r="F36">
            <v>240038</v>
          </cell>
          <cell r="G36">
            <v>35</v>
          </cell>
          <cell r="H36">
            <v>42370</v>
          </cell>
          <cell r="I36">
            <v>42735</v>
          </cell>
          <cell r="J36">
            <v>5</v>
          </cell>
          <cell r="K36" t="str">
            <v>Tulosyksikkö</v>
          </cell>
          <cell r="L36">
            <v>24000</v>
          </cell>
          <cell r="M36" t="str">
            <v>HUMANISTINEN TIEDEKUNTA</v>
          </cell>
          <cell r="N36">
            <v>24</v>
          </cell>
          <cell r="O36" t="str">
            <v>Oulun yliopisto</v>
          </cell>
          <cell r="P36">
            <v>2410</v>
          </cell>
          <cell r="Q36" t="str">
            <v>Tiedekunnat</v>
          </cell>
          <cell r="R36">
            <v>24000</v>
          </cell>
          <cell r="S36" t="str">
            <v>HUMANISTINEN TIEDEKUNTA</v>
          </cell>
          <cell r="T36" t="str">
            <v>HuTK</v>
          </cell>
        </row>
        <row r="37">
          <cell r="A37">
            <v>2400380</v>
          </cell>
          <cell r="B37" t="str">
            <v>Pohjoismainen filologia 31.12.2016 saakka</v>
          </cell>
          <cell r="C37" t="str">
            <v>Nordic Philology, until 31.12.2016</v>
          </cell>
          <cell r="D37" t="str">
            <v>Nordic Philology</v>
          </cell>
          <cell r="E37">
            <v>16</v>
          </cell>
          <cell r="F37">
            <v>2400380</v>
          </cell>
          <cell r="G37">
            <v>36</v>
          </cell>
          <cell r="H37">
            <v>42370</v>
          </cell>
          <cell r="I37">
            <v>42735</v>
          </cell>
          <cell r="J37">
            <v>6</v>
          </cell>
          <cell r="K37" t="str">
            <v>Kustannuspaikka</v>
          </cell>
          <cell r="L37">
            <v>240038</v>
          </cell>
          <cell r="M37" t="str">
            <v>Pohjoismainen filologia 31.12.2016 saakka</v>
          </cell>
          <cell r="N37">
            <v>24</v>
          </cell>
          <cell r="O37" t="str">
            <v>Oulun yliopisto</v>
          </cell>
          <cell r="P37">
            <v>2410</v>
          </cell>
          <cell r="Q37" t="str">
            <v>Tiedekunnat</v>
          </cell>
          <cell r="R37">
            <v>24000</v>
          </cell>
          <cell r="S37" t="str">
            <v>HUMANISTINEN TIEDEKUNTA</v>
          </cell>
          <cell r="T37" t="str">
            <v>HuTK</v>
          </cell>
        </row>
        <row r="38">
          <cell r="A38">
            <v>240039</v>
          </cell>
          <cell r="B38" t="str">
            <v>Suomen kieli 31.12.2016 saakka</v>
          </cell>
          <cell r="C38" t="str">
            <v>Finnish Language, until 31.12.2016</v>
          </cell>
          <cell r="D38" t="str">
            <v>Finnish Language</v>
          </cell>
          <cell r="E38">
            <v>16</v>
          </cell>
          <cell r="F38">
            <v>240039</v>
          </cell>
          <cell r="G38">
            <v>37</v>
          </cell>
          <cell r="H38">
            <v>42370</v>
          </cell>
          <cell r="I38">
            <v>42735</v>
          </cell>
          <cell r="J38">
            <v>5</v>
          </cell>
          <cell r="K38" t="str">
            <v>Tulosyksikkö</v>
          </cell>
          <cell r="L38">
            <v>24000</v>
          </cell>
          <cell r="M38" t="str">
            <v>HUMANISTINEN TIEDEKUNTA</v>
          </cell>
          <cell r="N38">
            <v>24</v>
          </cell>
          <cell r="O38" t="str">
            <v>Oulun yliopisto</v>
          </cell>
          <cell r="P38">
            <v>2410</v>
          </cell>
          <cell r="Q38" t="str">
            <v>Tiedekunnat</v>
          </cell>
          <cell r="R38">
            <v>24000</v>
          </cell>
          <cell r="S38" t="str">
            <v>HUMANISTINEN TIEDEKUNTA</v>
          </cell>
          <cell r="T38" t="str">
            <v>HuTK</v>
          </cell>
        </row>
        <row r="39">
          <cell r="A39">
            <v>2400390</v>
          </cell>
          <cell r="B39" t="str">
            <v>Suomen kieli 31.12.2016 saakka</v>
          </cell>
          <cell r="C39" t="str">
            <v>Finnish Language, until 31.12.2016</v>
          </cell>
          <cell r="D39" t="str">
            <v>Finnish Language</v>
          </cell>
          <cell r="E39">
            <v>16</v>
          </cell>
          <cell r="F39">
            <v>2400390</v>
          </cell>
          <cell r="G39">
            <v>38</v>
          </cell>
          <cell r="H39">
            <v>42370</v>
          </cell>
          <cell r="I39">
            <v>42735</v>
          </cell>
          <cell r="J39">
            <v>6</v>
          </cell>
          <cell r="K39" t="str">
            <v>Kustannuspaikka</v>
          </cell>
          <cell r="L39">
            <v>240039</v>
          </cell>
          <cell r="M39" t="str">
            <v>Suomen kieli 31.12.2016 saakka</v>
          </cell>
          <cell r="N39">
            <v>24</v>
          </cell>
          <cell r="O39" t="str">
            <v>Oulun yliopisto</v>
          </cell>
          <cell r="P39">
            <v>2410</v>
          </cell>
          <cell r="Q39" t="str">
            <v>Tiedekunnat</v>
          </cell>
          <cell r="R39">
            <v>24000</v>
          </cell>
          <cell r="S39" t="str">
            <v>HUMANISTINEN TIEDEKUNTA</v>
          </cell>
          <cell r="T39" t="str">
            <v>HuTK</v>
          </cell>
        </row>
        <row r="40">
          <cell r="A40">
            <v>240041</v>
          </cell>
          <cell r="B40" t="str">
            <v>Arkeologia 31.12.2016 saakka</v>
          </cell>
          <cell r="C40" t="str">
            <v>Archaeology, until 31.12.2016</v>
          </cell>
          <cell r="D40" t="str">
            <v>Archaeology</v>
          </cell>
          <cell r="E40">
            <v>11</v>
          </cell>
          <cell r="F40">
            <v>240041</v>
          </cell>
          <cell r="G40">
            <v>39</v>
          </cell>
          <cell r="H40">
            <v>42370</v>
          </cell>
          <cell r="I40">
            <v>42735</v>
          </cell>
          <cell r="J40">
            <v>5</v>
          </cell>
          <cell r="K40" t="str">
            <v>Tulosyksikkö</v>
          </cell>
          <cell r="L40">
            <v>24000</v>
          </cell>
          <cell r="M40" t="str">
            <v>HUMANISTINEN TIEDEKUNTA</v>
          </cell>
          <cell r="N40">
            <v>24</v>
          </cell>
          <cell r="O40" t="str">
            <v>Oulun yliopisto</v>
          </cell>
          <cell r="P40">
            <v>2410</v>
          </cell>
          <cell r="Q40" t="str">
            <v>Tiedekunnat</v>
          </cell>
          <cell r="R40">
            <v>24000</v>
          </cell>
          <cell r="S40" t="str">
            <v>HUMANISTINEN TIEDEKUNTA</v>
          </cell>
          <cell r="T40" t="str">
            <v>HuTK</v>
          </cell>
        </row>
        <row r="41">
          <cell r="A41">
            <v>2400410</v>
          </cell>
          <cell r="B41" t="str">
            <v>Arkeologia 31.12.2016 saakka</v>
          </cell>
          <cell r="C41" t="str">
            <v>Archaeology, until 31.12.2016</v>
          </cell>
          <cell r="D41" t="str">
            <v>Archaeology</v>
          </cell>
          <cell r="E41">
            <v>11</v>
          </cell>
          <cell r="F41">
            <v>2400410</v>
          </cell>
          <cell r="G41">
            <v>40</v>
          </cell>
          <cell r="H41">
            <v>42370</v>
          </cell>
          <cell r="I41">
            <v>42735</v>
          </cell>
          <cell r="J41">
            <v>6</v>
          </cell>
          <cell r="K41" t="str">
            <v>Kustannuspaikka</v>
          </cell>
          <cell r="L41">
            <v>240041</v>
          </cell>
          <cell r="M41" t="str">
            <v>Arkeologia 31.12.2016 saakka</v>
          </cell>
          <cell r="N41">
            <v>24</v>
          </cell>
          <cell r="O41" t="str">
            <v>Oulun yliopisto</v>
          </cell>
          <cell r="P41">
            <v>2410</v>
          </cell>
          <cell r="Q41" t="str">
            <v>Tiedekunnat</v>
          </cell>
          <cell r="R41">
            <v>24000</v>
          </cell>
          <cell r="S41" t="str">
            <v>HUMANISTINEN TIEDEKUNTA</v>
          </cell>
          <cell r="T41" t="str">
            <v>HuTK</v>
          </cell>
        </row>
        <row r="42">
          <cell r="A42">
            <v>2400010</v>
          </cell>
          <cell r="B42" t="str">
            <v>Aate ja oppihistoria 31.12.2015 saakka</v>
          </cell>
          <cell r="C42" t="str">
            <v>History of Ideas and Science, until 31.12.2015</v>
          </cell>
          <cell r="D42" t="str">
            <v>History of Ideas and Science</v>
          </cell>
          <cell r="E42">
            <v>28</v>
          </cell>
          <cell r="F42">
            <v>2400010</v>
          </cell>
          <cell r="G42">
            <v>41</v>
          </cell>
          <cell r="H42">
            <v>39814</v>
          </cell>
          <cell r="I42">
            <v>42369</v>
          </cell>
          <cell r="J42">
            <v>6</v>
          </cell>
          <cell r="K42" t="str">
            <v>Kustannuspaikka</v>
          </cell>
          <cell r="L42">
            <v>240000</v>
          </cell>
          <cell r="M42" t="str">
            <v>Humanistinen tiedekunta</v>
          </cell>
          <cell r="N42">
            <v>24</v>
          </cell>
          <cell r="O42" t="str">
            <v>Oulun yliopisto</v>
          </cell>
          <cell r="P42">
            <v>2410</v>
          </cell>
          <cell r="Q42" t="str">
            <v>Tiedekunnat</v>
          </cell>
          <cell r="R42">
            <v>24000</v>
          </cell>
          <cell r="S42" t="str">
            <v>HUMANISTINEN TIEDEKUNTA</v>
          </cell>
          <cell r="T42" t="str">
            <v>HuTK</v>
          </cell>
        </row>
        <row r="43">
          <cell r="A43">
            <v>2400020</v>
          </cell>
          <cell r="B43" t="str">
            <v>Englantilainen filologia 31.12.2015 saakka</v>
          </cell>
          <cell r="C43" t="str">
            <v>English Philology, until 31.12.2015</v>
          </cell>
          <cell r="D43" t="str">
            <v>English Philology</v>
          </cell>
          <cell r="E43">
            <v>17</v>
          </cell>
          <cell r="F43">
            <v>2400020</v>
          </cell>
          <cell r="G43">
            <v>42</v>
          </cell>
          <cell r="H43">
            <v>39814</v>
          </cell>
          <cell r="I43">
            <v>42369</v>
          </cell>
          <cell r="J43">
            <v>6</v>
          </cell>
          <cell r="K43" t="str">
            <v>Kustannuspaikka</v>
          </cell>
          <cell r="L43">
            <v>240000</v>
          </cell>
          <cell r="M43" t="str">
            <v>Humanistinen tiedekunta</v>
          </cell>
          <cell r="N43">
            <v>24</v>
          </cell>
          <cell r="O43" t="str">
            <v>Oulun yliopisto</v>
          </cell>
          <cell r="P43">
            <v>2410</v>
          </cell>
          <cell r="Q43" t="str">
            <v>Tiedekunnat</v>
          </cell>
          <cell r="R43">
            <v>24000</v>
          </cell>
          <cell r="S43" t="str">
            <v>HUMANISTINEN TIEDEKUNTA</v>
          </cell>
          <cell r="T43" t="str">
            <v>HuTK</v>
          </cell>
        </row>
        <row r="44">
          <cell r="A44">
            <v>2400030</v>
          </cell>
          <cell r="B44" t="str">
            <v>Germaaninen filologia 31.12.2015 saakka</v>
          </cell>
          <cell r="C44" t="str">
            <v>German Philology, until 31.12.2015</v>
          </cell>
          <cell r="D44" t="str">
            <v>German Philology</v>
          </cell>
          <cell r="E44">
            <v>16</v>
          </cell>
          <cell r="F44">
            <v>2400030</v>
          </cell>
          <cell r="G44">
            <v>43</v>
          </cell>
          <cell r="H44">
            <v>39814</v>
          </cell>
          <cell r="I44">
            <v>42369</v>
          </cell>
          <cell r="J44">
            <v>6</v>
          </cell>
          <cell r="K44" t="str">
            <v>Kustannuspaikka</v>
          </cell>
          <cell r="L44">
            <v>240000</v>
          </cell>
          <cell r="M44" t="str">
            <v>Humanistinen tiedekunta</v>
          </cell>
          <cell r="N44">
            <v>24</v>
          </cell>
          <cell r="O44" t="str">
            <v>Oulun yliopisto</v>
          </cell>
          <cell r="P44">
            <v>2410</v>
          </cell>
          <cell r="Q44" t="str">
            <v>Tiedekunnat</v>
          </cell>
          <cell r="R44">
            <v>24000</v>
          </cell>
          <cell r="S44" t="str">
            <v>HUMANISTINEN TIEDEKUNTA</v>
          </cell>
          <cell r="T44" t="str">
            <v>HuTK</v>
          </cell>
        </row>
        <row r="45">
          <cell r="A45">
            <v>2400040</v>
          </cell>
          <cell r="B45" t="str">
            <v>Historia 31.12.2015 saakka</v>
          </cell>
          <cell r="C45" t="str">
            <v>History, until 31.12.2015</v>
          </cell>
          <cell r="D45" t="str">
            <v>History</v>
          </cell>
          <cell r="E45">
            <v>7</v>
          </cell>
          <cell r="F45">
            <v>2400040</v>
          </cell>
          <cell r="G45">
            <v>44</v>
          </cell>
          <cell r="H45">
            <v>39814</v>
          </cell>
          <cell r="I45">
            <v>42369</v>
          </cell>
          <cell r="J45">
            <v>6</v>
          </cell>
          <cell r="K45" t="str">
            <v>Kustannuspaikka</v>
          </cell>
          <cell r="L45">
            <v>240000</v>
          </cell>
          <cell r="M45" t="str">
            <v>Humanistinen tiedekunta</v>
          </cell>
          <cell r="N45">
            <v>24</v>
          </cell>
          <cell r="O45" t="str">
            <v>Oulun yliopisto</v>
          </cell>
          <cell r="P45">
            <v>2410</v>
          </cell>
          <cell r="Q45" t="str">
            <v>Tiedekunnat</v>
          </cell>
          <cell r="R45">
            <v>24000</v>
          </cell>
          <cell r="S45" t="str">
            <v>HUMANISTINEN TIEDEKUNTA</v>
          </cell>
          <cell r="T45" t="str">
            <v>HuTK</v>
          </cell>
        </row>
        <row r="46">
          <cell r="A46">
            <v>2400050</v>
          </cell>
          <cell r="B46" t="str">
            <v>Informaatiotutkimus 31.12.2015 saakka</v>
          </cell>
          <cell r="C46" t="str">
            <v>Information Studies, until 31.12.2015</v>
          </cell>
          <cell r="D46" t="str">
            <v>Information Studies</v>
          </cell>
          <cell r="E46">
            <v>19</v>
          </cell>
          <cell r="F46">
            <v>2400050</v>
          </cell>
          <cell r="G46">
            <v>45</v>
          </cell>
          <cell r="H46">
            <v>39814</v>
          </cell>
          <cell r="I46">
            <v>42369</v>
          </cell>
          <cell r="J46">
            <v>6</v>
          </cell>
          <cell r="K46" t="str">
            <v>Kustannuspaikka</v>
          </cell>
          <cell r="L46">
            <v>240000</v>
          </cell>
          <cell r="M46" t="str">
            <v>Humanistinen tiedekunta</v>
          </cell>
          <cell r="N46">
            <v>24</v>
          </cell>
          <cell r="O46" t="str">
            <v>Oulun yliopisto</v>
          </cell>
          <cell r="P46">
            <v>2410</v>
          </cell>
          <cell r="Q46" t="str">
            <v>Tiedekunnat</v>
          </cell>
          <cell r="R46">
            <v>24000</v>
          </cell>
          <cell r="S46" t="str">
            <v>HUMANISTINEN TIEDEKUNTA</v>
          </cell>
          <cell r="T46" t="str">
            <v>HuTK</v>
          </cell>
        </row>
        <row r="47">
          <cell r="A47">
            <v>2400060</v>
          </cell>
          <cell r="B47" t="str">
            <v>Kirjallisuus 31.12.2015 saakka</v>
          </cell>
          <cell r="C47" t="str">
            <v>Literature, until 31.12.2015</v>
          </cell>
          <cell r="D47" t="str">
            <v>Literature</v>
          </cell>
          <cell r="E47">
            <v>10</v>
          </cell>
          <cell r="F47">
            <v>2400060</v>
          </cell>
          <cell r="G47">
            <v>46</v>
          </cell>
          <cell r="H47">
            <v>39814</v>
          </cell>
          <cell r="I47">
            <v>42369</v>
          </cell>
          <cell r="J47">
            <v>6</v>
          </cell>
          <cell r="K47" t="str">
            <v>Kustannuspaikka</v>
          </cell>
          <cell r="L47">
            <v>240000</v>
          </cell>
          <cell r="M47" t="str">
            <v>Humanistinen tiedekunta</v>
          </cell>
          <cell r="N47">
            <v>24</v>
          </cell>
          <cell r="O47" t="str">
            <v>Oulun yliopisto</v>
          </cell>
          <cell r="P47">
            <v>2410</v>
          </cell>
          <cell r="Q47" t="str">
            <v>Tiedekunnat</v>
          </cell>
          <cell r="R47">
            <v>24000</v>
          </cell>
          <cell r="S47" t="str">
            <v>HUMANISTINEN TIEDEKUNTA</v>
          </cell>
          <cell r="T47" t="str">
            <v>HuTK</v>
          </cell>
        </row>
        <row r="48">
          <cell r="A48">
            <v>2400070</v>
          </cell>
          <cell r="B48" t="str">
            <v>Kulttuuriantropologia 31.12.2015 saakka</v>
          </cell>
          <cell r="C48" t="str">
            <v>Cultural Anthropology, until 31.12.2015</v>
          </cell>
          <cell r="D48" t="str">
            <v>Cultural Anthropology</v>
          </cell>
          <cell r="E48">
            <v>21</v>
          </cell>
          <cell r="F48">
            <v>2400070</v>
          </cell>
          <cell r="G48">
            <v>47</v>
          </cell>
          <cell r="H48">
            <v>39814</v>
          </cell>
          <cell r="I48">
            <v>42369</v>
          </cell>
          <cell r="J48">
            <v>6</v>
          </cell>
          <cell r="K48" t="str">
            <v>Kustannuspaikka</v>
          </cell>
          <cell r="L48">
            <v>240000</v>
          </cell>
          <cell r="M48" t="str">
            <v>Humanistinen tiedekunta</v>
          </cell>
          <cell r="N48">
            <v>24</v>
          </cell>
          <cell r="O48" t="str">
            <v>Oulun yliopisto</v>
          </cell>
          <cell r="P48">
            <v>2410</v>
          </cell>
          <cell r="Q48" t="str">
            <v>Tiedekunnat</v>
          </cell>
          <cell r="R48">
            <v>24000</v>
          </cell>
          <cell r="S48" t="str">
            <v>HUMANISTINEN TIEDEKUNTA</v>
          </cell>
          <cell r="T48" t="str">
            <v>HuTK</v>
          </cell>
        </row>
        <row r="49">
          <cell r="A49">
            <v>2400080</v>
          </cell>
          <cell r="B49" t="str">
            <v>Logopedia 31.12.2015 saakka</v>
          </cell>
          <cell r="C49" t="str">
            <v>Logopedics, until 31.12.2015</v>
          </cell>
          <cell r="D49" t="str">
            <v>Logopedics</v>
          </cell>
          <cell r="E49">
            <v>10</v>
          </cell>
          <cell r="F49">
            <v>2400080</v>
          </cell>
          <cell r="G49">
            <v>48</v>
          </cell>
          <cell r="H49">
            <v>39814</v>
          </cell>
          <cell r="I49">
            <v>42369</v>
          </cell>
          <cell r="J49">
            <v>6</v>
          </cell>
          <cell r="K49" t="str">
            <v>Kustannuspaikka</v>
          </cell>
          <cell r="L49">
            <v>240000</v>
          </cell>
          <cell r="M49" t="str">
            <v>Humanistinen tiedekunta</v>
          </cell>
          <cell r="N49">
            <v>24</v>
          </cell>
          <cell r="O49" t="str">
            <v>Oulun yliopisto</v>
          </cell>
          <cell r="P49">
            <v>2410</v>
          </cell>
          <cell r="Q49" t="str">
            <v>Tiedekunnat</v>
          </cell>
          <cell r="R49">
            <v>24000</v>
          </cell>
          <cell r="S49" t="str">
            <v>HUMANISTINEN TIEDEKUNTA</v>
          </cell>
          <cell r="T49" t="str">
            <v>HuTK</v>
          </cell>
        </row>
        <row r="50">
          <cell r="A50">
            <v>2400090</v>
          </cell>
          <cell r="B50" t="str">
            <v>Pohjoismainen filologia 31.12.2015 saakka</v>
          </cell>
          <cell r="C50" t="str">
            <v>Nordic Philology, until 31.12.2015</v>
          </cell>
          <cell r="D50" t="str">
            <v>Nordic Philology</v>
          </cell>
          <cell r="E50">
            <v>16</v>
          </cell>
          <cell r="F50">
            <v>2400090</v>
          </cell>
          <cell r="G50">
            <v>49</v>
          </cell>
          <cell r="H50">
            <v>39814</v>
          </cell>
          <cell r="I50">
            <v>42369</v>
          </cell>
          <cell r="J50">
            <v>6</v>
          </cell>
          <cell r="K50" t="str">
            <v>Kustannuspaikka</v>
          </cell>
          <cell r="L50">
            <v>240000</v>
          </cell>
          <cell r="M50" t="str">
            <v>Humanistinen tiedekunta</v>
          </cell>
          <cell r="N50">
            <v>24</v>
          </cell>
          <cell r="O50" t="str">
            <v>Oulun yliopisto</v>
          </cell>
          <cell r="P50">
            <v>2410</v>
          </cell>
          <cell r="Q50" t="str">
            <v>Tiedekunnat</v>
          </cell>
          <cell r="R50">
            <v>24000</v>
          </cell>
          <cell r="S50" t="str">
            <v>HUMANISTINEN TIEDEKUNTA</v>
          </cell>
          <cell r="T50" t="str">
            <v>HuTK</v>
          </cell>
        </row>
        <row r="51">
          <cell r="A51">
            <v>2400100</v>
          </cell>
          <cell r="B51" t="str">
            <v>Suomen kieli 31.12.2015 saakka</v>
          </cell>
          <cell r="C51" t="str">
            <v>Finnish Language, until 31.12.2015</v>
          </cell>
          <cell r="D51" t="str">
            <v>Finnish Language</v>
          </cell>
          <cell r="E51">
            <v>16</v>
          </cell>
          <cell r="F51">
            <v>2400100</v>
          </cell>
          <cell r="G51">
            <v>50</v>
          </cell>
          <cell r="H51">
            <v>39814</v>
          </cell>
          <cell r="I51">
            <v>42369</v>
          </cell>
          <cell r="J51">
            <v>6</v>
          </cell>
          <cell r="K51" t="str">
            <v>Kustannuspaikka</v>
          </cell>
          <cell r="L51">
            <v>240000</v>
          </cell>
          <cell r="M51" t="str">
            <v>Humanistinen tiedekunta</v>
          </cell>
          <cell r="N51">
            <v>24</v>
          </cell>
          <cell r="O51" t="str">
            <v>Oulun yliopisto</v>
          </cell>
          <cell r="P51">
            <v>2410</v>
          </cell>
          <cell r="Q51" t="str">
            <v>Tiedekunnat</v>
          </cell>
          <cell r="R51">
            <v>24000</v>
          </cell>
          <cell r="S51" t="str">
            <v>HUMANISTINEN TIEDEKUNTA</v>
          </cell>
          <cell r="T51" t="str">
            <v>HuTK</v>
          </cell>
        </row>
        <row r="52">
          <cell r="A52">
            <v>2400110</v>
          </cell>
          <cell r="B52" t="str">
            <v>Yleinen arkeologia 31.12.2015 saakka</v>
          </cell>
          <cell r="C52" t="str">
            <v>Archaeology, until 31.12.2015</v>
          </cell>
          <cell r="D52" t="str">
            <v>Archaeology</v>
          </cell>
          <cell r="E52">
            <v>11</v>
          </cell>
          <cell r="F52">
            <v>2400110</v>
          </cell>
          <cell r="G52">
            <v>51</v>
          </cell>
          <cell r="H52">
            <v>39814</v>
          </cell>
          <cell r="I52">
            <v>42369</v>
          </cell>
          <cell r="J52">
            <v>6</v>
          </cell>
          <cell r="K52" t="str">
            <v>Kustannuspaikka</v>
          </cell>
          <cell r="L52">
            <v>240000</v>
          </cell>
          <cell r="M52" t="str">
            <v>Humanistinen tiedekunta</v>
          </cell>
          <cell r="N52">
            <v>24</v>
          </cell>
          <cell r="O52" t="str">
            <v>Oulun yliopisto</v>
          </cell>
          <cell r="P52">
            <v>2410</v>
          </cell>
          <cell r="Q52" t="str">
            <v>Tiedekunnat</v>
          </cell>
          <cell r="R52">
            <v>24000</v>
          </cell>
          <cell r="S52" t="str">
            <v>HUMANISTINEN TIEDEKUNTA</v>
          </cell>
          <cell r="T52" t="str">
            <v>HuTK</v>
          </cell>
        </row>
        <row r="53">
          <cell r="A53">
            <v>24010</v>
          </cell>
          <cell r="B53" t="str">
            <v>KASVATUSTIETEIDEN TIEDEKUNTA</v>
          </cell>
          <cell r="C53" t="str">
            <v>FACULTY OF EDUCATION</v>
          </cell>
          <cell r="D53" t="str">
            <v>FEdu (with training schools)</v>
          </cell>
          <cell r="E53">
            <v>28</v>
          </cell>
          <cell r="F53">
            <v>24010</v>
          </cell>
          <cell r="G53">
            <v>52</v>
          </cell>
          <cell r="H53">
            <v>34700</v>
          </cell>
          <cell r="I53">
            <v>2958465</v>
          </cell>
          <cell r="J53">
            <v>3</v>
          </cell>
          <cell r="K53" t="str">
            <v>Tiedekunta</v>
          </cell>
          <cell r="L53">
            <v>2410</v>
          </cell>
          <cell r="M53" t="str">
            <v>Tiedekunnat</v>
          </cell>
          <cell r="N53">
            <v>24</v>
          </cell>
          <cell r="O53" t="str">
            <v>Oulun yliopisto</v>
          </cell>
          <cell r="P53">
            <v>2410</v>
          </cell>
          <cell r="Q53" t="str">
            <v>Tiedekunnat</v>
          </cell>
          <cell r="R53">
            <v>24010</v>
          </cell>
          <cell r="S53" t="str">
            <v>KASVATUSTIETEIDEN TIEDEKUNTA</v>
          </cell>
          <cell r="T53" t="str">
            <v>KTK</v>
          </cell>
        </row>
        <row r="54">
          <cell r="A54">
            <v>24011</v>
          </cell>
          <cell r="B54" t="str">
            <v>KASVATUSTIETEIDEN TIEDEKUNTA ilman harjoittelukouluja</v>
          </cell>
          <cell r="C54" t="str">
            <v>Faculty of Education (without training schools)</v>
          </cell>
          <cell r="D54" t="str">
            <v>FEdu</v>
          </cell>
          <cell r="E54">
            <v>4</v>
          </cell>
          <cell r="F54">
            <v>24011</v>
          </cell>
          <cell r="G54">
            <v>53</v>
          </cell>
          <cell r="H54">
            <v>34700</v>
          </cell>
          <cell r="I54">
            <v>2958465</v>
          </cell>
          <cell r="J54">
            <v>4</v>
          </cell>
          <cell r="K54" t="str">
            <v>Osasto</v>
          </cell>
          <cell r="L54">
            <v>24010</v>
          </cell>
          <cell r="M54" t="str">
            <v>KASVATUSTIETEIDEN TIEDEKUNTA</v>
          </cell>
          <cell r="N54">
            <v>24</v>
          </cell>
          <cell r="O54" t="str">
            <v>Oulun yliopisto</v>
          </cell>
          <cell r="P54">
            <v>2410</v>
          </cell>
          <cell r="Q54" t="str">
            <v>Tiedekunnat</v>
          </cell>
          <cell r="R54">
            <v>24011</v>
          </cell>
          <cell r="S54" t="str">
            <v>KASVATUSTIETEIDEN TIEDEKUNTA ilman harjoittelukouluja</v>
          </cell>
          <cell r="T54" t="str">
            <v>KTK</v>
          </cell>
        </row>
        <row r="55">
          <cell r="A55">
            <v>240100</v>
          </cell>
          <cell r="B55" t="str">
            <v>Kasvatustieteiden tiedekunta yhteiset</v>
          </cell>
          <cell r="C55" t="str">
            <v>Faculty of Education</v>
          </cell>
          <cell r="D55" t="str">
            <v>FEdu shared</v>
          </cell>
          <cell r="E55">
            <v>11</v>
          </cell>
          <cell r="F55">
            <v>240100</v>
          </cell>
          <cell r="G55">
            <v>54</v>
          </cell>
          <cell r="H55">
            <v>34700</v>
          </cell>
          <cell r="I55">
            <v>2958465</v>
          </cell>
          <cell r="J55">
            <v>5</v>
          </cell>
          <cell r="K55" t="str">
            <v>Tulosyksikkö</v>
          </cell>
          <cell r="L55">
            <v>24011</v>
          </cell>
          <cell r="M55" t="str">
            <v>KASVATUSTIETEIDEN TIEDEKUNTA ilman harjoittelukouluja</v>
          </cell>
          <cell r="N55">
            <v>24</v>
          </cell>
          <cell r="O55" t="str">
            <v>Oulun yliopisto</v>
          </cell>
          <cell r="P55">
            <v>2410</v>
          </cell>
          <cell r="Q55" t="str">
            <v>Tiedekunnat</v>
          </cell>
          <cell r="R55">
            <v>24011</v>
          </cell>
          <cell r="S55" t="str">
            <v>KASVATUSTIETEIDEN TIEDEKUNTA ilman harjoittelukouluja</v>
          </cell>
          <cell r="T55" t="str">
            <v>KTK</v>
          </cell>
        </row>
        <row r="56">
          <cell r="A56">
            <v>2401000</v>
          </cell>
          <cell r="B56" t="str">
            <v>Kasvatustieteiden tiedekunta yhteiset</v>
          </cell>
          <cell r="C56" t="str">
            <v>Faculty of Education</v>
          </cell>
          <cell r="D56" t="str">
            <v>FEdu shared</v>
          </cell>
          <cell r="E56">
            <v>11</v>
          </cell>
          <cell r="F56">
            <v>2401000</v>
          </cell>
          <cell r="G56">
            <v>55</v>
          </cell>
          <cell r="H56">
            <v>39814</v>
          </cell>
          <cell r="I56">
            <v>2958465</v>
          </cell>
          <cell r="J56">
            <v>6</v>
          </cell>
          <cell r="K56" t="str">
            <v>Kustannuspaikka</v>
          </cell>
          <cell r="L56">
            <v>240100</v>
          </cell>
          <cell r="M56" t="str">
            <v>Kasvatustieteiden tiedekunta yhteiset</v>
          </cell>
          <cell r="N56">
            <v>24</v>
          </cell>
          <cell r="O56" t="str">
            <v>Oulun yliopisto</v>
          </cell>
          <cell r="P56">
            <v>2410</v>
          </cell>
          <cell r="Q56" t="str">
            <v>Tiedekunnat</v>
          </cell>
          <cell r="R56">
            <v>24011</v>
          </cell>
          <cell r="S56" t="str">
            <v>KASVATUSTIETEIDEN TIEDEKUNTA ilman harjoittelukouluja</v>
          </cell>
          <cell r="T56" t="str">
            <v>KTK</v>
          </cell>
        </row>
        <row r="57">
          <cell r="A57">
            <v>2401001</v>
          </cell>
          <cell r="B57" t="str">
            <v>KTK koulutus</v>
          </cell>
          <cell r="C57" t="str">
            <v>Faculty of Education/Education FEE</v>
          </cell>
          <cell r="D57" t="str">
            <v>FEE</v>
          </cell>
          <cell r="E57">
            <v>3</v>
          </cell>
          <cell r="F57">
            <v>2401001</v>
          </cell>
          <cell r="G57">
            <v>56</v>
          </cell>
          <cell r="H57">
            <v>42370</v>
          </cell>
          <cell r="I57">
            <v>2958465</v>
          </cell>
          <cell r="J57">
            <v>6</v>
          </cell>
          <cell r="K57" t="str">
            <v>Kustannuspaikka</v>
          </cell>
          <cell r="L57">
            <v>240100</v>
          </cell>
          <cell r="M57" t="str">
            <v>Kasvatustieteiden tiedekunta yhteiset</v>
          </cell>
          <cell r="N57">
            <v>24</v>
          </cell>
          <cell r="O57" t="str">
            <v>Oulun yliopisto</v>
          </cell>
          <cell r="P57">
            <v>2410</v>
          </cell>
          <cell r="Q57" t="str">
            <v>Tiedekunnat</v>
          </cell>
          <cell r="R57">
            <v>24011</v>
          </cell>
          <cell r="S57" t="str">
            <v>KASVATUSTIETEIDEN TIEDEKUNTA ilman harjoittelukouluja</v>
          </cell>
          <cell r="T57" t="str">
            <v>KTK</v>
          </cell>
        </row>
        <row r="58">
          <cell r="A58">
            <v>240103</v>
          </cell>
          <cell r="B58" t="str">
            <v>Oppiminen ja oppimisprosessit</v>
          </cell>
          <cell r="C58" t="str">
            <v>Learning and Learning Process, LLP</v>
          </cell>
          <cell r="D58" t="str">
            <v>LLP</v>
          </cell>
          <cell r="E58">
            <v>3</v>
          </cell>
          <cell r="F58">
            <v>240103</v>
          </cell>
          <cell r="G58">
            <v>57</v>
          </cell>
          <cell r="H58">
            <v>42370</v>
          </cell>
          <cell r="I58">
            <v>2958465</v>
          </cell>
          <cell r="J58">
            <v>5</v>
          </cell>
          <cell r="K58" t="str">
            <v>Tulosyksikkö</v>
          </cell>
          <cell r="L58">
            <v>24011</v>
          </cell>
          <cell r="M58" t="str">
            <v>KASVATUSTIETEIDEN TIEDEKUNTA ilman harjoittelukouluja</v>
          </cell>
          <cell r="N58">
            <v>24</v>
          </cell>
          <cell r="O58" t="str">
            <v>Oulun yliopisto</v>
          </cell>
          <cell r="P58">
            <v>2410</v>
          </cell>
          <cell r="Q58" t="str">
            <v>Tiedekunnat</v>
          </cell>
          <cell r="R58">
            <v>24011</v>
          </cell>
          <cell r="S58" t="str">
            <v>KASVATUSTIETEIDEN TIEDEKUNTA ilman harjoittelukouluja</v>
          </cell>
          <cell r="T58" t="str">
            <v>KTK</v>
          </cell>
        </row>
        <row r="59">
          <cell r="A59">
            <v>2401030</v>
          </cell>
          <cell r="B59" t="str">
            <v>Oppiminen ja oppimisprosessit</v>
          </cell>
          <cell r="C59" t="str">
            <v>Learning and Learning Process, LLP</v>
          </cell>
          <cell r="D59" t="str">
            <v>LLP</v>
          </cell>
          <cell r="E59">
            <v>3</v>
          </cell>
          <cell r="F59">
            <v>2401030</v>
          </cell>
          <cell r="G59">
            <v>58</v>
          </cell>
          <cell r="H59">
            <v>42370</v>
          </cell>
          <cell r="I59">
            <v>2958465</v>
          </cell>
          <cell r="J59">
            <v>6</v>
          </cell>
          <cell r="K59" t="str">
            <v>Kustannuspaikka</v>
          </cell>
          <cell r="L59">
            <v>240103</v>
          </cell>
          <cell r="M59" t="str">
            <v>Oppiminen ja oppimisprosessit</v>
          </cell>
          <cell r="N59">
            <v>24</v>
          </cell>
          <cell r="O59" t="str">
            <v>Oulun yliopisto</v>
          </cell>
          <cell r="P59">
            <v>2410</v>
          </cell>
          <cell r="Q59" t="str">
            <v>Tiedekunnat</v>
          </cell>
          <cell r="R59">
            <v>24011</v>
          </cell>
          <cell r="S59" t="str">
            <v>KASVATUSTIETEIDEN TIEDEKUNTA ilman harjoittelukouluja</v>
          </cell>
          <cell r="T59" t="str">
            <v>KTK</v>
          </cell>
        </row>
        <row r="60">
          <cell r="A60">
            <v>240104</v>
          </cell>
          <cell r="B60" t="str">
            <v>Opettajat, opettaminen ja kasvatusyhteisöt</v>
          </cell>
          <cell r="C60" t="str">
            <v>Teachers, Teaching and Educational Communities, TTEC</v>
          </cell>
          <cell r="D60" t="str">
            <v>TTEC</v>
          </cell>
          <cell r="E60">
            <v>4</v>
          </cell>
          <cell r="F60">
            <v>240104</v>
          </cell>
          <cell r="G60">
            <v>59</v>
          </cell>
          <cell r="H60">
            <v>42370</v>
          </cell>
          <cell r="I60">
            <v>2958465</v>
          </cell>
          <cell r="J60">
            <v>5</v>
          </cell>
          <cell r="K60" t="str">
            <v>Tulosyksikkö</v>
          </cell>
          <cell r="L60">
            <v>24011</v>
          </cell>
          <cell r="M60" t="str">
            <v>KASVATUSTIETEIDEN TIEDEKUNTA ilman harjoittelukouluja</v>
          </cell>
          <cell r="N60">
            <v>24</v>
          </cell>
          <cell r="O60" t="str">
            <v>Oulun yliopisto</v>
          </cell>
          <cell r="P60">
            <v>2410</v>
          </cell>
          <cell r="Q60" t="str">
            <v>Tiedekunnat</v>
          </cell>
          <cell r="R60">
            <v>24011</v>
          </cell>
          <cell r="S60" t="str">
            <v>KASVATUSTIETEIDEN TIEDEKUNTA ilman harjoittelukouluja</v>
          </cell>
          <cell r="T60" t="str">
            <v>KTK</v>
          </cell>
        </row>
        <row r="61">
          <cell r="A61">
            <v>2401040</v>
          </cell>
          <cell r="B61" t="str">
            <v>Opettajat, opettaminen ja kasvatusyhteisöt</v>
          </cell>
          <cell r="C61" t="str">
            <v>Teachers, Teaching and Educational Communities, TTEC</v>
          </cell>
          <cell r="D61" t="str">
            <v>TTEC</v>
          </cell>
          <cell r="E61">
            <v>4</v>
          </cell>
          <cell r="F61">
            <v>2401040</v>
          </cell>
          <cell r="G61">
            <v>60</v>
          </cell>
          <cell r="H61">
            <v>42370</v>
          </cell>
          <cell r="I61">
            <v>2958465</v>
          </cell>
          <cell r="J61">
            <v>6</v>
          </cell>
          <cell r="K61" t="str">
            <v>Kustannuspaikka</v>
          </cell>
          <cell r="L61">
            <v>240104</v>
          </cell>
          <cell r="M61" t="str">
            <v>Opettajat, opettaminen ja kasvatusyhteisöt</v>
          </cell>
          <cell r="N61">
            <v>24</v>
          </cell>
          <cell r="O61" t="str">
            <v>Oulun yliopisto</v>
          </cell>
          <cell r="P61">
            <v>2410</v>
          </cell>
          <cell r="Q61" t="str">
            <v>Tiedekunnat</v>
          </cell>
          <cell r="R61">
            <v>24011</v>
          </cell>
          <cell r="S61" t="str">
            <v>KASVATUSTIETEIDEN TIEDEKUNTA ilman harjoittelukouluja</v>
          </cell>
          <cell r="T61" t="str">
            <v>KTK</v>
          </cell>
        </row>
        <row r="62">
          <cell r="A62">
            <v>240105</v>
          </cell>
          <cell r="B62" t="str">
            <v>Kasvatuksen arvot, aatteet ja yhteiskunnalliset kontekstit</v>
          </cell>
          <cell r="C62" t="str">
            <v>Values, Ideologies and Social Contexts of Education, VISE</v>
          </cell>
          <cell r="D62" t="str">
            <v>VISE</v>
          </cell>
          <cell r="E62">
            <v>4</v>
          </cell>
          <cell r="F62">
            <v>240105</v>
          </cell>
          <cell r="G62">
            <v>61</v>
          </cell>
          <cell r="H62">
            <v>42370</v>
          </cell>
          <cell r="I62">
            <v>2958465</v>
          </cell>
          <cell r="J62">
            <v>5</v>
          </cell>
          <cell r="K62" t="str">
            <v>Tulosyksikkö</v>
          </cell>
          <cell r="L62">
            <v>24011</v>
          </cell>
          <cell r="M62" t="str">
            <v>KASVATUSTIETEIDEN TIEDEKUNTA ilman harjoittelukouluja</v>
          </cell>
          <cell r="N62">
            <v>24</v>
          </cell>
          <cell r="O62" t="str">
            <v>Oulun yliopisto</v>
          </cell>
          <cell r="P62">
            <v>2410</v>
          </cell>
          <cell r="Q62" t="str">
            <v>Tiedekunnat</v>
          </cell>
          <cell r="R62">
            <v>24011</v>
          </cell>
          <cell r="S62" t="str">
            <v>KASVATUSTIETEIDEN TIEDEKUNTA ilman harjoittelukouluja</v>
          </cell>
          <cell r="T62" t="str">
            <v>KTK</v>
          </cell>
        </row>
        <row r="63">
          <cell r="A63">
            <v>2401050</v>
          </cell>
          <cell r="B63" t="str">
            <v>Kasvatuksen arvot, aatteet ja yhteiskunnalliset kontekstit</v>
          </cell>
          <cell r="C63" t="str">
            <v>Values, Ideologies and Social Contexts of Education, VISE</v>
          </cell>
          <cell r="D63" t="str">
            <v>VISE</v>
          </cell>
          <cell r="E63">
            <v>4</v>
          </cell>
          <cell r="F63">
            <v>2401050</v>
          </cell>
          <cell r="G63">
            <v>62</v>
          </cell>
          <cell r="H63">
            <v>42370</v>
          </cell>
          <cell r="I63">
            <v>2958465</v>
          </cell>
          <cell r="J63">
            <v>6</v>
          </cell>
          <cell r="K63" t="str">
            <v>Kustannuspaikka</v>
          </cell>
          <cell r="L63">
            <v>240105</v>
          </cell>
          <cell r="M63" t="str">
            <v>Kasvatuksen arvot, aatteet ja yhteiskunnalliset kontekstit</v>
          </cell>
          <cell r="N63">
            <v>24</v>
          </cell>
          <cell r="O63" t="str">
            <v>Oulun yliopisto</v>
          </cell>
          <cell r="P63">
            <v>2410</v>
          </cell>
          <cell r="Q63" t="str">
            <v>Tiedekunnat</v>
          </cell>
          <cell r="R63">
            <v>24011</v>
          </cell>
          <cell r="S63" t="str">
            <v>KASVATUSTIETEIDEN TIEDEKUNTA ilman harjoittelukouluja</v>
          </cell>
          <cell r="T63" t="str">
            <v>KTK</v>
          </cell>
        </row>
        <row r="64">
          <cell r="A64">
            <v>240101</v>
          </cell>
          <cell r="B64" t="str">
            <v>Kasvatustieteiden ja opettajankoul. yks. 31.12.2015 saakka</v>
          </cell>
          <cell r="C64" t="str">
            <v>Department of Educational Sciences and Teacher Education, until 31.12.2015</v>
          </cell>
          <cell r="D64" t="str">
            <v>Educational Sciences</v>
          </cell>
          <cell r="E64">
            <v>20</v>
          </cell>
          <cell r="F64">
            <v>240101</v>
          </cell>
          <cell r="G64">
            <v>63</v>
          </cell>
          <cell r="H64">
            <v>34700</v>
          </cell>
          <cell r="I64">
            <v>42369</v>
          </cell>
          <cell r="J64">
            <v>5</v>
          </cell>
          <cell r="K64" t="str">
            <v>Tulosyksikkö</v>
          </cell>
          <cell r="L64">
            <v>24011</v>
          </cell>
          <cell r="M64" t="str">
            <v>KASVATUSTIETEIDEN TIEDEKUNTA ilman harjoittelukouluja</v>
          </cell>
          <cell r="N64">
            <v>24</v>
          </cell>
          <cell r="O64" t="str">
            <v>Oulun yliopisto</v>
          </cell>
          <cell r="P64">
            <v>2410</v>
          </cell>
          <cell r="Q64" t="str">
            <v>Tiedekunnat</v>
          </cell>
          <cell r="R64">
            <v>24011</v>
          </cell>
          <cell r="S64" t="str">
            <v>KASVATUSTIETEIDEN TIEDEKUNTA ilman harjoittelukouluja</v>
          </cell>
          <cell r="T64" t="str">
            <v>KTK</v>
          </cell>
        </row>
        <row r="65">
          <cell r="A65">
            <v>2401010</v>
          </cell>
          <cell r="B65" t="str">
            <v>Kasvatustieteiden ja opettajankoul. yks. 31.12.2015 saakka</v>
          </cell>
          <cell r="C65" t="str">
            <v>Department of Educational Sciences and Teacher Education, until 31.12.2015</v>
          </cell>
          <cell r="D65" t="str">
            <v>Educational Sciences</v>
          </cell>
          <cell r="E65">
            <v>20</v>
          </cell>
          <cell r="F65">
            <v>2401010</v>
          </cell>
          <cell r="G65">
            <v>64</v>
          </cell>
          <cell r="H65">
            <v>39814</v>
          </cell>
          <cell r="I65">
            <v>42369</v>
          </cell>
          <cell r="J65">
            <v>6</v>
          </cell>
          <cell r="K65" t="str">
            <v>Kustannuspaikka</v>
          </cell>
          <cell r="L65">
            <v>240101</v>
          </cell>
          <cell r="M65" t="str">
            <v>Kasvatustieteiden ja opettajankoul. yks. 31.12.2015 saakka</v>
          </cell>
          <cell r="N65">
            <v>24</v>
          </cell>
          <cell r="O65" t="str">
            <v>Oulun yliopisto</v>
          </cell>
          <cell r="P65">
            <v>2410</v>
          </cell>
          <cell r="Q65" t="str">
            <v>Tiedekunnat</v>
          </cell>
          <cell r="R65">
            <v>24011</v>
          </cell>
          <cell r="S65" t="str">
            <v>KASVATUSTIETEIDEN TIEDEKUNTA ilman harjoittelukouluja</v>
          </cell>
          <cell r="T65" t="str">
            <v>KTK</v>
          </cell>
        </row>
        <row r="66">
          <cell r="A66">
            <v>2401011</v>
          </cell>
          <cell r="B66" t="str">
            <v>Opettajankoulutus 31.12.2015 saakka</v>
          </cell>
          <cell r="C66" t="str">
            <v>Didactics, until 31.12.2015</v>
          </cell>
          <cell r="D66" t="str">
            <v>Didactics</v>
          </cell>
          <cell r="E66">
            <v>9</v>
          </cell>
          <cell r="F66">
            <v>2401011</v>
          </cell>
          <cell r="G66">
            <v>65</v>
          </cell>
          <cell r="H66">
            <v>39814</v>
          </cell>
          <cell r="I66">
            <v>42369</v>
          </cell>
          <cell r="J66">
            <v>6</v>
          </cell>
          <cell r="K66" t="str">
            <v>Kustannuspaikka</v>
          </cell>
          <cell r="L66">
            <v>240101</v>
          </cell>
          <cell r="M66" t="str">
            <v>Kasvatustieteiden ja opettajankoul. yks. 31.12.2015 saakka</v>
          </cell>
          <cell r="N66">
            <v>24</v>
          </cell>
          <cell r="O66" t="str">
            <v>Oulun yliopisto</v>
          </cell>
          <cell r="P66">
            <v>2410</v>
          </cell>
          <cell r="Q66" t="str">
            <v>Tiedekunnat</v>
          </cell>
          <cell r="R66">
            <v>24011</v>
          </cell>
          <cell r="S66" t="str">
            <v>KASVATUSTIETEIDEN TIEDEKUNTA ilman harjoittelukouluja</v>
          </cell>
          <cell r="T66" t="str">
            <v>KTK</v>
          </cell>
        </row>
        <row r="67">
          <cell r="A67">
            <v>2401012</v>
          </cell>
          <cell r="B67" t="str">
            <v>Kasvatustiede 31.12.2015 saakka</v>
          </cell>
          <cell r="C67" t="str">
            <v>Educational Science, until 31.12.2015</v>
          </cell>
          <cell r="D67" t="str">
            <v>Educational Science</v>
          </cell>
          <cell r="E67">
            <v>19</v>
          </cell>
          <cell r="F67">
            <v>2401012</v>
          </cell>
          <cell r="G67">
            <v>66</v>
          </cell>
          <cell r="H67">
            <v>39814</v>
          </cell>
          <cell r="I67">
            <v>42369</v>
          </cell>
          <cell r="J67">
            <v>6</v>
          </cell>
          <cell r="K67" t="str">
            <v>Kustannuspaikka</v>
          </cell>
          <cell r="L67">
            <v>240101</v>
          </cell>
          <cell r="M67" t="str">
            <v>Kasvatustieteiden ja opettajankoul. yks. 31.12.2015 saakka</v>
          </cell>
          <cell r="N67">
            <v>24</v>
          </cell>
          <cell r="O67" t="str">
            <v>Oulun yliopisto</v>
          </cell>
          <cell r="P67">
            <v>2410</v>
          </cell>
          <cell r="Q67" t="str">
            <v>Tiedekunnat</v>
          </cell>
          <cell r="R67">
            <v>24011</v>
          </cell>
          <cell r="S67" t="str">
            <v>KASVATUSTIETEIDEN TIEDEKUNTA ilman harjoittelukouluja</v>
          </cell>
          <cell r="T67" t="str">
            <v>KTK</v>
          </cell>
        </row>
        <row r="68">
          <cell r="A68">
            <v>2401013</v>
          </cell>
          <cell r="B68" t="str">
            <v>Musiikkikasvatus 31.12.2015 saakka</v>
          </cell>
          <cell r="C68" t="str">
            <v>Music Education, until 31.12.2015</v>
          </cell>
          <cell r="D68" t="str">
            <v>Music Education</v>
          </cell>
          <cell r="E68">
            <v>15</v>
          </cell>
          <cell r="F68">
            <v>2401013</v>
          </cell>
          <cell r="G68">
            <v>67</v>
          </cell>
          <cell r="H68">
            <v>39814</v>
          </cell>
          <cell r="I68">
            <v>42369</v>
          </cell>
          <cell r="J68">
            <v>6</v>
          </cell>
          <cell r="K68" t="str">
            <v>Kustannuspaikka</v>
          </cell>
          <cell r="L68">
            <v>240101</v>
          </cell>
          <cell r="M68" t="str">
            <v>Kasvatustieteiden ja opettajankoul. yks. 31.12.2015 saakka</v>
          </cell>
          <cell r="N68">
            <v>24</v>
          </cell>
          <cell r="O68" t="str">
            <v>Oulun yliopisto</v>
          </cell>
          <cell r="P68">
            <v>2410</v>
          </cell>
          <cell r="Q68" t="str">
            <v>Tiedekunnat</v>
          </cell>
          <cell r="R68">
            <v>24011</v>
          </cell>
          <cell r="S68" t="str">
            <v>KASVATUSTIETEIDEN TIEDEKUNTA ilman harjoittelukouluja</v>
          </cell>
          <cell r="T68" t="str">
            <v>KTK</v>
          </cell>
        </row>
        <row r="69">
          <cell r="A69">
            <v>2401014</v>
          </cell>
          <cell r="B69" t="str">
            <v>Varhaiskasvatus 31.12.2015 saakka</v>
          </cell>
          <cell r="C69" t="str">
            <v>Early Childhood Education, until 31.12.2015</v>
          </cell>
          <cell r="D69" t="str">
            <v>Early Childhood education</v>
          </cell>
          <cell r="E69">
            <v>25</v>
          </cell>
          <cell r="F69">
            <v>2401014</v>
          </cell>
          <cell r="G69">
            <v>68</v>
          </cell>
          <cell r="H69">
            <v>39814</v>
          </cell>
          <cell r="I69">
            <v>42369</v>
          </cell>
          <cell r="J69">
            <v>6</v>
          </cell>
          <cell r="K69" t="str">
            <v>Kustannuspaikka</v>
          </cell>
          <cell r="L69">
            <v>240101</v>
          </cell>
          <cell r="M69" t="str">
            <v>Kasvatustieteiden ja opettajankoul. yks. 31.12.2015 saakka</v>
          </cell>
          <cell r="N69">
            <v>24</v>
          </cell>
          <cell r="O69" t="str">
            <v>Oulun yliopisto</v>
          </cell>
          <cell r="P69">
            <v>2410</v>
          </cell>
          <cell r="Q69" t="str">
            <v>Tiedekunnat</v>
          </cell>
          <cell r="R69">
            <v>24011</v>
          </cell>
          <cell r="S69" t="str">
            <v>KASVATUSTIETEIDEN TIEDEKUNTA ilman harjoittelukouluja</v>
          </cell>
          <cell r="T69" t="str">
            <v>KTK</v>
          </cell>
        </row>
        <row r="70">
          <cell r="A70">
            <v>2401015</v>
          </cell>
          <cell r="B70" t="str">
            <v>Aineenopettajan koulutus 31.12.2015 saakka</v>
          </cell>
          <cell r="C70" t="str">
            <v>Subject Teacher Education, until 31.12.2015</v>
          </cell>
          <cell r="D70" t="str">
            <v>Subject Teacher Education</v>
          </cell>
          <cell r="E70">
            <v>25</v>
          </cell>
          <cell r="F70">
            <v>2401015</v>
          </cell>
          <cell r="G70">
            <v>69</v>
          </cell>
          <cell r="H70">
            <v>39814</v>
          </cell>
          <cell r="I70">
            <v>42369</v>
          </cell>
          <cell r="J70">
            <v>6</v>
          </cell>
          <cell r="K70" t="str">
            <v>Kustannuspaikka</v>
          </cell>
          <cell r="L70">
            <v>240101</v>
          </cell>
          <cell r="M70" t="str">
            <v>Kasvatustieteiden ja opettajankoul. yks. 31.12.2015 saakka</v>
          </cell>
          <cell r="N70">
            <v>24</v>
          </cell>
          <cell r="O70" t="str">
            <v>Oulun yliopisto</v>
          </cell>
          <cell r="P70">
            <v>2410</v>
          </cell>
          <cell r="Q70" t="str">
            <v>Tiedekunnat</v>
          </cell>
          <cell r="R70">
            <v>24011</v>
          </cell>
          <cell r="S70" t="str">
            <v>KASVATUSTIETEIDEN TIEDEKUNTA ilman harjoittelukouluja</v>
          </cell>
          <cell r="T70" t="str">
            <v>KTK</v>
          </cell>
        </row>
        <row r="71">
          <cell r="A71">
            <v>240102</v>
          </cell>
          <cell r="B71" t="str">
            <v>Kajaanin opettajankoulutusyksikkö 31.7.2013 saakka</v>
          </cell>
          <cell r="C71" t="str">
            <v>Kajaani Department of Teacher Education, until 31.7.2013</v>
          </cell>
          <cell r="D71" t="str">
            <v>Kajaani Teacher Education</v>
          </cell>
          <cell r="E71">
            <v>25</v>
          </cell>
          <cell r="F71">
            <v>240102</v>
          </cell>
          <cell r="G71">
            <v>70</v>
          </cell>
          <cell r="H71">
            <v>34700</v>
          </cell>
          <cell r="I71">
            <v>41486</v>
          </cell>
          <cell r="J71">
            <v>5</v>
          </cell>
          <cell r="K71" t="str">
            <v>Tulosyksikkö</v>
          </cell>
          <cell r="L71">
            <v>24011</v>
          </cell>
          <cell r="M71" t="str">
            <v>KASVATUSTIETEIDEN TIEDEKUNTA ilman harjoittelukouluja</v>
          </cell>
          <cell r="N71">
            <v>24</v>
          </cell>
          <cell r="O71" t="str">
            <v>Oulun yliopisto</v>
          </cell>
          <cell r="P71">
            <v>2410</v>
          </cell>
          <cell r="Q71" t="str">
            <v>Tiedekunnat</v>
          </cell>
          <cell r="R71">
            <v>24011</v>
          </cell>
          <cell r="S71" t="str">
            <v>KASVATUSTIETEIDEN TIEDEKUNTA ilman harjoittelukouluja</v>
          </cell>
          <cell r="T71" t="str">
            <v>KTK</v>
          </cell>
        </row>
        <row r="72">
          <cell r="A72">
            <v>2401020</v>
          </cell>
          <cell r="B72" t="str">
            <v>Kajaanin opettajankoulutusyksikkö 31.7.2013 saakka</v>
          </cell>
          <cell r="C72" t="str">
            <v>Kajaani Department of Teacher Education, until 31.7.2013</v>
          </cell>
          <cell r="D72" t="str">
            <v>Kajaani Teacher Education</v>
          </cell>
          <cell r="E72">
            <v>25</v>
          </cell>
          <cell r="F72">
            <v>2401020</v>
          </cell>
          <cell r="G72">
            <v>71</v>
          </cell>
          <cell r="H72">
            <v>39814</v>
          </cell>
          <cell r="I72">
            <v>41486</v>
          </cell>
          <cell r="J72">
            <v>6</v>
          </cell>
          <cell r="K72" t="str">
            <v>Kustannuspaikka</v>
          </cell>
          <cell r="L72">
            <v>240102</v>
          </cell>
          <cell r="M72" t="str">
            <v>Kajaanin opettajankoulutusyksikkö 31.7.2013 saakka</v>
          </cell>
          <cell r="N72">
            <v>24</v>
          </cell>
          <cell r="O72" t="str">
            <v>Oulun yliopisto</v>
          </cell>
          <cell r="P72">
            <v>2410</v>
          </cell>
          <cell r="Q72" t="str">
            <v>Tiedekunnat</v>
          </cell>
          <cell r="R72">
            <v>24011</v>
          </cell>
          <cell r="S72" t="str">
            <v>KASVATUSTIETEIDEN TIEDEKUNTA ilman harjoittelukouluja</v>
          </cell>
          <cell r="T72" t="str">
            <v>KTK</v>
          </cell>
        </row>
        <row r="73">
          <cell r="A73">
            <v>24015</v>
          </cell>
          <cell r="B73" t="str">
            <v>Oulun yliopiston harjoittelukoulut</v>
          </cell>
          <cell r="C73" t="str">
            <v>Oulu University Teacher Training School</v>
          </cell>
          <cell r="D73" t="str">
            <v>Training Sch.</v>
          </cell>
          <cell r="E73">
            <v>13</v>
          </cell>
          <cell r="F73">
            <v>24015</v>
          </cell>
          <cell r="G73">
            <v>72</v>
          </cell>
          <cell r="H73">
            <v>34700</v>
          </cell>
          <cell r="I73">
            <v>2958465</v>
          </cell>
          <cell r="J73">
            <v>4</v>
          </cell>
          <cell r="K73" t="str">
            <v>Osasto</v>
          </cell>
          <cell r="L73">
            <v>24010</v>
          </cell>
          <cell r="M73" t="str">
            <v>KASVATUSTIETEIDEN TIEDEKUNTA</v>
          </cell>
          <cell r="N73">
            <v>24</v>
          </cell>
          <cell r="O73" t="str">
            <v>Oulun yliopisto</v>
          </cell>
          <cell r="P73">
            <v>2410</v>
          </cell>
          <cell r="Q73" t="str">
            <v>Tiedekunnat</v>
          </cell>
          <cell r="R73">
            <v>24015</v>
          </cell>
          <cell r="S73" t="str">
            <v>Oulun yliopiston harjoittelukoulut</v>
          </cell>
          <cell r="T73" t="str">
            <v>Harj.koulut</v>
          </cell>
        </row>
        <row r="74">
          <cell r="A74">
            <v>240150</v>
          </cell>
          <cell r="B74" t="str">
            <v>Oulun yliopiston harjoittelukoulu</v>
          </cell>
          <cell r="C74" t="str">
            <v>Oulu University Teacher Training School</v>
          </cell>
          <cell r="D74" t="str">
            <v>Training School shared</v>
          </cell>
          <cell r="E74">
            <v>22</v>
          </cell>
          <cell r="F74">
            <v>240150</v>
          </cell>
          <cell r="G74">
            <v>73</v>
          </cell>
          <cell r="H74">
            <v>34700</v>
          </cell>
          <cell r="I74">
            <v>2958465</v>
          </cell>
          <cell r="J74">
            <v>5</v>
          </cell>
          <cell r="K74" t="str">
            <v>Tulosyksikkö</v>
          </cell>
          <cell r="L74">
            <v>24015</v>
          </cell>
          <cell r="M74" t="str">
            <v>Oulun yliopiston harjoittelukoulut</v>
          </cell>
          <cell r="N74">
            <v>24</v>
          </cell>
          <cell r="O74" t="str">
            <v>Oulun yliopisto</v>
          </cell>
          <cell r="P74">
            <v>2410</v>
          </cell>
          <cell r="Q74" t="str">
            <v>Tiedekunnat</v>
          </cell>
          <cell r="R74">
            <v>24015</v>
          </cell>
          <cell r="S74" t="str">
            <v>Oulun yliopiston harjoittelukoulut</v>
          </cell>
          <cell r="T74" t="str">
            <v>Harj.koulut</v>
          </cell>
        </row>
        <row r="75">
          <cell r="A75">
            <v>2401500</v>
          </cell>
          <cell r="B75" t="str">
            <v>Oulun yliopiston harj.koulu yhteiset</v>
          </cell>
          <cell r="C75" t="str">
            <v>Oulu University Teacher Training School</v>
          </cell>
          <cell r="D75" t="str">
            <v>Training School shared</v>
          </cell>
          <cell r="E75">
            <v>22</v>
          </cell>
          <cell r="F75">
            <v>2401500</v>
          </cell>
          <cell r="G75">
            <v>74</v>
          </cell>
          <cell r="H75">
            <v>39814</v>
          </cell>
          <cell r="I75">
            <v>2958465</v>
          </cell>
          <cell r="J75">
            <v>6</v>
          </cell>
          <cell r="K75" t="str">
            <v>Kustannuspaikka</v>
          </cell>
          <cell r="L75">
            <v>240150</v>
          </cell>
          <cell r="M75" t="str">
            <v>Oulun yliopiston harjoittelukoulu</v>
          </cell>
          <cell r="N75">
            <v>24</v>
          </cell>
          <cell r="O75" t="str">
            <v>Oulun yliopisto</v>
          </cell>
          <cell r="P75">
            <v>2410</v>
          </cell>
          <cell r="Q75" t="str">
            <v>Tiedekunnat</v>
          </cell>
          <cell r="R75">
            <v>24015</v>
          </cell>
          <cell r="S75" t="str">
            <v>Oulun yliopiston harjoittelukoulut</v>
          </cell>
          <cell r="T75" t="str">
            <v>Harj.koulut</v>
          </cell>
        </row>
        <row r="76">
          <cell r="A76">
            <v>240151</v>
          </cell>
          <cell r="B76" t="str">
            <v>Oulun normaalikoulu, Linnanmaa (0-6)</v>
          </cell>
          <cell r="C76" t="str">
            <v>Oulu University Teacher Training School, Linnanmaa Primary Level</v>
          </cell>
          <cell r="D76" t="str">
            <v>Linnanmaa Primary</v>
          </cell>
          <cell r="E76">
            <v>17</v>
          </cell>
          <cell r="F76">
            <v>240151</v>
          </cell>
          <cell r="G76">
            <v>75</v>
          </cell>
          <cell r="H76">
            <v>34700</v>
          </cell>
          <cell r="I76">
            <v>2958465</v>
          </cell>
          <cell r="J76">
            <v>5</v>
          </cell>
          <cell r="K76" t="str">
            <v>Tulosyksikkö</v>
          </cell>
          <cell r="L76">
            <v>24015</v>
          </cell>
          <cell r="M76" t="str">
            <v>Oulun yliopiston harjoittelukoulut</v>
          </cell>
          <cell r="N76">
            <v>24</v>
          </cell>
          <cell r="O76" t="str">
            <v>Oulun yliopisto</v>
          </cell>
          <cell r="P76">
            <v>2410</v>
          </cell>
          <cell r="Q76" t="str">
            <v>Tiedekunnat</v>
          </cell>
          <cell r="R76">
            <v>24015</v>
          </cell>
          <cell r="S76" t="str">
            <v>Oulun yliopiston harjoittelukoulut</v>
          </cell>
          <cell r="T76" t="str">
            <v>Harj.koulut</v>
          </cell>
        </row>
        <row r="77">
          <cell r="A77">
            <v>2401510</v>
          </cell>
          <cell r="B77" t="str">
            <v>Oulun normaalikoulu, Linnanmaa (0-6)</v>
          </cell>
          <cell r="C77" t="str">
            <v>Oulu University Teacher Training School, Linnanmaa Primary Level</v>
          </cell>
          <cell r="D77" t="str">
            <v>Linnanmaa Primary</v>
          </cell>
          <cell r="E77">
            <v>17</v>
          </cell>
          <cell r="F77">
            <v>2401510</v>
          </cell>
          <cell r="G77">
            <v>76</v>
          </cell>
          <cell r="H77">
            <v>39814</v>
          </cell>
          <cell r="I77">
            <v>2958465</v>
          </cell>
          <cell r="J77">
            <v>6</v>
          </cell>
          <cell r="K77" t="str">
            <v>Kustannuspaikka</v>
          </cell>
          <cell r="L77">
            <v>240151</v>
          </cell>
          <cell r="M77" t="str">
            <v>Oulun normaalikoulu, Linnanmaa (0-6)</v>
          </cell>
          <cell r="N77">
            <v>24</v>
          </cell>
          <cell r="O77" t="str">
            <v>Oulun yliopisto</v>
          </cell>
          <cell r="P77">
            <v>2410</v>
          </cell>
          <cell r="Q77" t="str">
            <v>Tiedekunnat</v>
          </cell>
          <cell r="R77">
            <v>24015</v>
          </cell>
          <cell r="S77" t="str">
            <v>Oulun yliopiston harjoittelukoulut</v>
          </cell>
          <cell r="T77" t="str">
            <v>Harj.koulut</v>
          </cell>
        </row>
        <row r="78">
          <cell r="A78">
            <v>240152</v>
          </cell>
          <cell r="B78" t="str">
            <v>Oulun normaalikoulu, Linnanmaa (7-9)</v>
          </cell>
          <cell r="C78" t="str">
            <v>Oulu University Teacher Training School, Linnanmaa Secondary Level</v>
          </cell>
          <cell r="D78" t="str">
            <v>Linnanmaa Secondary</v>
          </cell>
          <cell r="E78">
            <v>19</v>
          </cell>
          <cell r="F78">
            <v>240152</v>
          </cell>
          <cell r="G78">
            <v>77</v>
          </cell>
          <cell r="H78">
            <v>34700</v>
          </cell>
          <cell r="I78">
            <v>2958465</v>
          </cell>
          <cell r="J78">
            <v>5</v>
          </cell>
          <cell r="K78" t="str">
            <v>Tulosyksikkö</v>
          </cell>
          <cell r="L78">
            <v>24015</v>
          </cell>
          <cell r="M78" t="str">
            <v>Oulun yliopiston harjoittelukoulut</v>
          </cell>
          <cell r="N78">
            <v>24</v>
          </cell>
          <cell r="O78" t="str">
            <v>Oulun yliopisto</v>
          </cell>
          <cell r="P78">
            <v>2410</v>
          </cell>
          <cell r="Q78" t="str">
            <v>Tiedekunnat</v>
          </cell>
          <cell r="R78">
            <v>24015</v>
          </cell>
          <cell r="S78" t="str">
            <v>Oulun yliopiston harjoittelukoulut</v>
          </cell>
          <cell r="T78" t="str">
            <v>Harj.koulut</v>
          </cell>
        </row>
        <row r="79">
          <cell r="A79">
            <v>2401520</v>
          </cell>
          <cell r="B79" t="str">
            <v>Oulun normaalikoulu, Linnanmaa (7-9)</v>
          </cell>
          <cell r="C79" t="str">
            <v>Oulu University Teacher Training School, Linnanmaa Secondary Level</v>
          </cell>
          <cell r="D79" t="str">
            <v>Linnanmaa Secondary</v>
          </cell>
          <cell r="E79">
            <v>19</v>
          </cell>
          <cell r="F79">
            <v>2401520</v>
          </cell>
          <cell r="G79">
            <v>78</v>
          </cell>
          <cell r="H79">
            <v>39814</v>
          </cell>
          <cell r="I79">
            <v>2958465</v>
          </cell>
          <cell r="J79">
            <v>6</v>
          </cell>
          <cell r="K79" t="str">
            <v>Kustannuspaikka</v>
          </cell>
          <cell r="L79">
            <v>240152</v>
          </cell>
          <cell r="M79" t="str">
            <v>Oulun normaalikoulu, Linnanmaa (7-9)</v>
          </cell>
          <cell r="N79">
            <v>24</v>
          </cell>
          <cell r="O79" t="str">
            <v>Oulun yliopisto</v>
          </cell>
          <cell r="P79">
            <v>2410</v>
          </cell>
          <cell r="Q79" t="str">
            <v>Tiedekunnat</v>
          </cell>
          <cell r="R79">
            <v>24015</v>
          </cell>
          <cell r="S79" t="str">
            <v>Oulun yliopiston harjoittelukoulut</v>
          </cell>
          <cell r="T79" t="str">
            <v>Harj.koulut</v>
          </cell>
        </row>
        <row r="80">
          <cell r="A80">
            <v>240153</v>
          </cell>
          <cell r="B80" t="str">
            <v>Oulun normaalikoulu, Koskela 1-6</v>
          </cell>
          <cell r="C80" t="str">
            <v>Oulu University Teacher Training School, Koskela Primary Level</v>
          </cell>
          <cell r="D80" t="str">
            <v>Koskela Primary</v>
          </cell>
          <cell r="E80">
            <v>15</v>
          </cell>
          <cell r="F80">
            <v>240153</v>
          </cell>
          <cell r="G80">
            <v>79</v>
          </cell>
          <cell r="H80">
            <v>41487</v>
          </cell>
          <cell r="I80">
            <v>2958465</v>
          </cell>
          <cell r="J80">
            <v>5</v>
          </cell>
          <cell r="K80" t="str">
            <v>Tulosyksikkö</v>
          </cell>
          <cell r="L80">
            <v>24015</v>
          </cell>
          <cell r="M80" t="str">
            <v>Oulun yliopiston harjoittelukoulut</v>
          </cell>
          <cell r="N80">
            <v>24</v>
          </cell>
          <cell r="O80" t="str">
            <v>Oulun yliopisto</v>
          </cell>
          <cell r="P80">
            <v>2410</v>
          </cell>
          <cell r="Q80" t="str">
            <v>Tiedekunnat</v>
          </cell>
          <cell r="R80">
            <v>24015</v>
          </cell>
          <cell r="S80" t="str">
            <v>Oulun yliopiston harjoittelukoulut</v>
          </cell>
          <cell r="T80" t="str">
            <v>Harj.koulut</v>
          </cell>
        </row>
        <row r="81">
          <cell r="A81">
            <v>2401530</v>
          </cell>
          <cell r="B81" t="str">
            <v>Oulun normaalikoulu, Koskela 1-6</v>
          </cell>
          <cell r="C81" t="str">
            <v>Oulu University Teacher Training School, Koskela Primary Level</v>
          </cell>
          <cell r="D81" t="str">
            <v>Koskela Primary</v>
          </cell>
          <cell r="E81">
            <v>15</v>
          </cell>
          <cell r="F81">
            <v>2401530</v>
          </cell>
          <cell r="G81">
            <v>80</v>
          </cell>
          <cell r="H81">
            <v>41487</v>
          </cell>
          <cell r="I81">
            <v>2958465</v>
          </cell>
          <cell r="J81">
            <v>6</v>
          </cell>
          <cell r="K81" t="str">
            <v>Kustannuspaikka</v>
          </cell>
          <cell r="L81">
            <v>240153</v>
          </cell>
          <cell r="M81" t="str">
            <v>Oulun normaalikoulu, Koskela 1-6</v>
          </cell>
          <cell r="N81">
            <v>24</v>
          </cell>
          <cell r="O81" t="str">
            <v>Oulun yliopisto</v>
          </cell>
          <cell r="P81">
            <v>2410</v>
          </cell>
          <cell r="Q81" t="str">
            <v>Tiedekunnat</v>
          </cell>
          <cell r="R81">
            <v>24015</v>
          </cell>
          <cell r="S81" t="str">
            <v>Oulun yliopiston harjoittelukoulut</v>
          </cell>
          <cell r="T81" t="str">
            <v>Harj.koulut</v>
          </cell>
        </row>
        <row r="82">
          <cell r="A82">
            <v>240155</v>
          </cell>
          <cell r="B82" t="str">
            <v>Oulun normaalikoulu, lukio</v>
          </cell>
          <cell r="C82" t="str">
            <v>Oulu University Teacher Training School, High School Level</v>
          </cell>
          <cell r="D82" t="str">
            <v>High School</v>
          </cell>
          <cell r="E82">
            <v>11</v>
          </cell>
          <cell r="F82">
            <v>240155</v>
          </cell>
          <cell r="G82">
            <v>81</v>
          </cell>
          <cell r="H82">
            <v>41640</v>
          </cell>
          <cell r="I82">
            <v>2958465</v>
          </cell>
          <cell r="J82">
            <v>5</v>
          </cell>
          <cell r="K82" t="str">
            <v>Tulosyksikkö</v>
          </cell>
          <cell r="L82">
            <v>24015</v>
          </cell>
          <cell r="M82" t="str">
            <v>Oulun yliopiston harjoittelukoulut</v>
          </cell>
          <cell r="N82">
            <v>24</v>
          </cell>
          <cell r="O82" t="str">
            <v>Oulun yliopisto</v>
          </cell>
          <cell r="P82">
            <v>2410</v>
          </cell>
          <cell r="Q82" t="str">
            <v>Tiedekunnat</v>
          </cell>
          <cell r="R82">
            <v>24015</v>
          </cell>
          <cell r="S82" t="str">
            <v>Oulun yliopiston harjoittelukoulut</v>
          </cell>
          <cell r="T82" t="str">
            <v>Harj.koulut</v>
          </cell>
        </row>
        <row r="83">
          <cell r="A83">
            <v>2401550</v>
          </cell>
          <cell r="B83" t="str">
            <v>Oulun normaalikoulu, lukio</v>
          </cell>
          <cell r="C83" t="str">
            <v>Oulu University Teacher Training School, High School Level</v>
          </cell>
          <cell r="D83" t="str">
            <v>High School</v>
          </cell>
          <cell r="E83">
            <v>11</v>
          </cell>
          <cell r="F83">
            <v>2401550</v>
          </cell>
          <cell r="G83">
            <v>82</v>
          </cell>
          <cell r="H83">
            <v>41640</v>
          </cell>
          <cell r="I83">
            <v>2958465</v>
          </cell>
          <cell r="J83">
            <v>6</v>
          </cell>
          <cell r="K83" t="str">
            <v>Kustannuspaikka</v>
          </cell>
          <cell r="L83">
            <v>240155</v>
          </cell>
          <cell r="M83" t="str">
            <v>Oulun normaalikoulu, lukio</v>
          </cell>
          <cell r="N83">
            <v>24</v>
          </cell>
          <cell r="O83" t="str">
            <v>Oulun yliopisto</v>
          </cell>
          <cell r="P83">
            <v>2410</v>
          </cell>
          <cell r="Q83" t="str">
            <v>Tiedekunnat</v>
          </cell>
          <cell r="R83">
            <v>24015</v>
          </cell>
          <cell r="S83" t="str">
            <v>Oulun yliopiston harjoittelukoulut</v>
          </cell>
          <cell r="T83" t="str">
            <v>Harj.koulut</v>
          </cell>
        </row>
        <row r="84">
          <cell r="A84">
            <v>240154</v>
          </cell>
          <cell r="B84" t="str">
            <v>Kajaanin normaalikoulu 31.7.2013 saakka</v>
          </cell>
          <cell r="C84" t="str">
            <v>Oulu University Teacher Training School, Kajaani, until 31.7.2013</v>
          </cell>
          <cell r="D84" t="str">
            <v>Kajaani Training School</v>
          </cell>
          <cell r="E84">
            <v>23</v>
          </cell>
          <cell r="F84">
            <v>240154</v>
          </cell>
          <cell r="G84">
            <v>83</v>
          </cell>
          <cell r="H84">
            <v>34700</v>
          </cell>
          <cell r="I84">
            <v>41486</v>
          </cell>
          <cell r="J84">
            <v>5</v>
          </cell>
          <cell r="K84" t="str">
            <v>Tulosyksikkö</v>
          </cell>
          <cell r="L84">
            <v>24015</v>
          </cell>
          <cell r="M84" t="str">
            <v>Oulun yliopiston harjoittelukoulut</v>
          </cell>
          <cell r="N84">
            <v>24</v>
          </cell>
          <cell r="O84" t="str">
            <v>Oulun yliopisto</v>
          </cell>
          <cell r="P84">
            <v>2410</v>
          </cell>
          <cell r="Q84" t="str">
            <v>Tiedekunnat</v>
          </cell>
          <cell r="R84">
            <v>24015</v>
          </cell>
          <cell r="S84" t="str">
            <v>Oulun yliopiston harjoittelukoulut</v>
          </cell>
          <cell r="T84" t="str">
            <v>Harj.koulut</v>
          </cell>
        </row>
        <row r="85">
          <cell r="A85">
            <v>2401540</v>
          </cell>
          <cell r="B85" t="str">
            <v>Kajaanin normaalikoulu 31.7.2013 saakka</v>
          </cell>
          <cell r="C85" t="str">
            <v>Oulu University Teacher Training School, Kajaani, until 31.7.2013</v>
          </cell>
          <cell r="D85" t="str">
            <v>Kajaani Training School</v>
          </cell>
          <cell r="E85">
            <v>23</v>
          </cell>
          <cell r="F85">
            <v>2401540</v>
          </cell>
          <cell r="G85">
            <v>84</v>
          </cell>
          <cell r="H85">
            <v>39814</v>
          </cell>
          <cell r="I85">
            <v>41486</v>
          </cell>
          <cell r="J85">
            <v>6</v>
          </cell>
          <cell r="K85" t="str">
            <v>Kustannuspaikka</v>
          </cell>
          <cell r="L85">
            <v>240154</v>
          </cell>
          <cell r="M85" t="str">
            <v>Kajaanin normaalikoulu 31.7.2013 saakka</v>
          </cell>
          <cell r="N85">
            <v>24</v>
          </cell>
          <cell r="O85" t="str">
            <v>Oulun yliopisto</v>
          </cell>
          <cell r="P85">
            <v>2410</v>
          </cell>
          <cell r="Q85" t="str">
            <v>Tiedekunnat</v>
          </cell>
          <cell r="R85">
            <v>24015</v>
          </cell>
          <cell r="S85" t="str">
            <v>Oulun yliopiston harjoittelukoulut</v>
          </cell>
          <cell r="T85" t="str">
            <v>Harj.koulut</v>
          </cell>
        </row>
        <row r="86">
          <cell r="A86">
            <v>24020</v>
          </cell>
          <cell r="B86" t="str">
            <v>LUONNONTIETEELLINEN TIEDEKUNTA</v>
          </cell>
          <cell r="C86" t="str">
            <v>FACULTY OF SCIENCE</v>
          </cell>
          <cell r="D86" t="str">
            <v>FSci</v>
          </cell>
          <cell r="E86">
            <v>4</v>
          </cell>
          <cell r="F86">
            <v>24020</v>
          </cell>
          <cell r="G86">
            <v>85</v>
          </cell>
          <cell r="H86">
            <v>34700</v>
          </cell>
          <cell r="I86">
            <v>2958465</v>
          </cell>
          <cell r="J86">
            <v>3</v>
          </cell>
          <cell r="K86" t="str">
            <v>Tiedekunta</v>
          </cell>
          <cell r="L86">
            <v>2410</v>
          </cell>
          <cell r="M86" t="str">
            <v>Tiedekunnat</v>
          </cell>
          <cell r="N86">
            <v>24</v>
          </cell>
          <cell r="O86" t="str">
            <v>Oulun yliopisto</v>
          </cell>
          <cell r="P86">
            <v>2410</v>
          </cell>
          <cell r="Q86" t="str">
            <v>Tiedekunnat</v>
          </cell>
          <cell r="R86">
            <v>24020</v>
          </cell>
          <cell r="S86" t="str">
            <v>LUONNONTIETEELLINEN TIEDEKUNTA</v>
          </cell>
          <cell r="T86" t="str">
            <v>LuTK</v>
          </cell>
        </row>
        <row r="87">
          <cell r="A87">
            <v>240200</v>
          </cell>
          <cell r="B87" t="str">
            <v>Luonnontieteellinen tiedekunta yhteiset</v>
          </cell>
          <cell r="C87" t="str">
            <v>Faculty of Science</v>
          </cell>
          <cell r="D87" t="str">
            <v>FSci shared</v>
          </cell>
          <cell r="E87">
            <v>11</v>
          </cell>
          <cell r="F87">
            <v>240200</v>
          </cell>
          <cell r="G87">
            <v>86</v>
          </cell>
          <cell r="H87">
            <v>34700</v>
          </cell>
          <cell r="I87">
            <v>2958465</v>
          </cell>
          <cell r="J87">
            <v>5</v>
          </cell>
          <cell r="K87" t="str">
            <v>Tulosyksikkö</v>
          </cell>
          <cell r="L87">
            <v>24020</v>
          </cell>
          <cell r="M87" t="str">
            <v>LUONNONTIETEELLINEN TIEDEKUNTA</v>
          </cell>
          <cell r="N87">
            <v>24</v>
          </cell>
          <cell r="O87" t="str">
            <v>Oulun yliopisto</v>
          </cell>
          <cell r="P87">
            <v>2410</v>
          </cell>
          <cell r="Q87" t="str">
            <v>Tiedekunnat</v>
          </cell>
          <cell r="R87">
            <v>24020</v>
          </cell>
          <cell r="S87" t="str">
            <v>LUONNONTIETEELLINEN TIEDEKUNTA</v>
          </cell>
          <cell r="T87" t="str">
            <v>LuTK</v>
          </cell>
        </row>
        <row r="88">
          <cell r="A88">
            <v>2402000</v>
          </cell>
          <cell r="B88" t="str">
            <v>Luonnontieteellinen tiedekunta yhteiset</v>
          </cell>
          <cell r="C88" t="str">
            <v>Faculty of Science</v>
          </cell>
          <cell r="D88" t="str">
            <v>FSci shared</v>
          </cell>
          <cell r="E88">
            <v>11</v>
          </cell>
          <cell r="F88">
            <v>2402000</v>
          </cell>
          <cell r="G88">
            <v>87</v>
          </cell>
          <cell r="H88">
            <v>39814</v>
          </cell>
          <cell r="I88">
            <v>2958465</v>
          </cell>
          <cell r="J88">
            <v>6</v>
          </cell>
          <cell r="K88" t="str">
            <v>Kustannuspaikka</v>
          </cell>
          <cell r="L88">
            <v>240200</v>
          </cell>
          <cell r="M88" t="str">
            <v>Luonnontieteellinen tiedekunta yhteiset</v>
          </cell>
          <cell r="N88">
            <v>24</v>
          </cell>
          <cell r="O88" t="str">
            <v>Oulun yliopisto</v>
          </cell>
          <cell r="P88">
            <v>2410</v>
          </cell>
          <cell r="Q88" t="str">
            <v>Tiedekunnat</v>
          </cell>
          <cell r="R88">
            <v>24020</v>
          </cell>
          <cell r="S88" t="str">
            <v>LUONNONTIETEELLINEN TIEDEKUNTA</v>
          </cell>
          <cell r="T88" t="str">
            <v>LuTK</v>
          </cell>
        </row>
        <row r="89">
          <cell r="A89">
            <v>240206</v>
          </cell>
          <cell r="B89" t="str">
            <v>Maantiede</v>
          </cell>
          <cell r="C89" t="str">
            <v>Geography Research Unit</v>
          </cell>
          <cell r="D89" t="str">
            <v>Geography</v>
          </cell>
          <cell r="E89">
            <v>9</v>
          </cell>
          <cell r="F89">
            <v>240206</v>
          </cell>
          <cell r="G89">
            <v>88</v>
          </cell>
          <cell r="H89">
            <v>34700</v>
          </cell>
          <cell r="I89">
            <v>2958465</v>
          </cell>
          <cell r="J89">
            <v>5</v>
          </cell>
          <cell r="K89" t="str">
            <v>Tulosyksikkö</v>
          </cell>
          <cell r="L89">
            <v>24020</v>
          </cell>
          <cell r="M89" t="str">
            <v>LUONNONTIETEELLINEN TIEDEKUNTA</v>
          </cell>
          <cell r="N89">
            <v>24</v>
          </cell>
          <cell r="O89" t="str">
            <v>Oulun yliopisto</v>
          </cell>
          <cell r="P89">
            <v>2410</v>
          </cell>
          <cell r="Q89" t="str">
            <v>Tiedekunnat</v>
          </cell>
          <cell r="R89">
            <v>24020</v>
          </cell>
          <cell r="S89" t="str">
            <v>LUONNONTIETEELLINEN TIEDEKUNTA</v>
          </cell>
          <cell r="T89" t="str">
            <v>LuTK</v>
          </cell>
        </row>
        <row r="90">
          <cell r="A90">
            <v>2402060</v>
          </cell>
          <cell r="B90" t="str">
            <v>Maantiede</v>
          </cell>
          <cell r="C90" t="str">
            <v>Geography Research Unit</v>
          </cell>
          <cell r="D90" t="str">
            <v>Geography</v>
          </cell>
          <cell r="E90">
            <v>9</v>
          </cell>
          <cell r="F90">
            <v>2402060</v>
          </cell>
          <cell r="G90">
            <v>89</v>
          </cell>
          <cell r="H90">
            <v>39814</v>
          </cell>
          <cell r="I90">
            <v>2958465</v>
          </cell>
          <cell r="J90">
            <v>6</v>
          </cell>
          <cell r="K90" t="str">
            <v>Kustannuspaikka</v>
          </cell>
          <cell r="L90">
            <v>240206</v>
          </cell>
          <cell r="M90" t="str">
            <v>Maantiede</v>
          </cell>
          <cell r="N90">
            <v>24</v>
          </cell>
          <cell r="O90" t="str">
            <v>Oulun yliopisto</v>
          </cell>
          <cell r="P90">
            <v>2410</v>
          </cell>
          <cell r="Q90" t="str">
            <v>Tiedekunnat</v>
          </cell>
          <cell r="R90">
            <v>24020</v>
          </cell>
          <cell r="S90" t="str">
            <v>LUONNONTIETEELLINEN TIEDEKUNTA</v>
          </cell>
          <cell r="T90" t="str">
            <v>LuTK</v>
          </cell>
        </row>
        <row r="91">
          <cell r="A91">
            <v>240213</v>
          </cell>
          <cell r="B91" t="str">
            <v>Ekologian ja genetiikan tutkimusyksikkö</v>
          </cell>
          <cell r="C91" t="str">
            <v>Ecology and Genetics</v>
          </cell>
          <cell r="D91" t="str">
            <v>EcoGen</v>
          </cell>
          <cell r="E91">
            <v>6</v>
          </cell>
          <cell r="F91">
            <v>240213</v>
          </cell>
          <cell r="G91">
            <v>90</v>
          </cell>
          <cell r="H91">
            <v>42005</v>
          </cell>
          <cell r="I91">
            <v>2958465</v>
          </cell>
          <cell r="J91">
            <v>5</v>
          </cell>
          <cell r="K91" t="str">
            <v>Tulosyksikkö</v>
          </cell>
          <cell r="L91">
            <v>24020</v>
          </cell>
          <cell r="M91" t="str">
            <v>LUONNONTIETEELLINEN TIEDEKUNTA</v>
          </cell>
          <cell r="N91">
            <v>24</v>
          </cell>
          <cell r="O91" t="str">
            <v>Oulun yliopisto</v>
          </cell>
          <cell r="P91">
            <v>2410</v>
          </cell>
          <cell r="Q91" t="str">
            <v>Tiedekunnat</v>
          </cell>
          <cell r="R91">
            <v>24020</v>
          </cell>
          <cell r="S91" t="str">
            <v>LUONNONTIETEELLINEN TIEDEKUNTA</v>
          </cell>
          <cell r="T91" t="str">
            <v>LuTK</v>
          </cell>
        </row>
        <row r="92">
          <cell r="A92">
            <v>2402130</v>
          </cell>
          <cell r="B92" t="str">
            <v>Ekologian ja genetiikan tutkimusyksikkö</v>
          </cell>
          <cell r="C92" t="str">
            <v>Ecology and Genetics</v>
          </cell>
          <cell r="D92" t="str">
            <v>EcoGen</v>
          </cell>
          <cell r="E92">
            <v>6</v>
          </cell>
          <cell r="F92">
            <v>2402130</v>
          </cell>
          <cell r="G92">
            <v>91</v>
          </cell>
          <cell r="H92">
            <v>42005</v>
          </cell>
          <cell r="I92">
            <v>2958465</v>
          </cell>
          <cell r="J92">
            <v>6</v>
          </cell>
          <cell r="K92" t="str">
            <v>Kustannuspaikka</v>
          </cell>
          <cell r="L92">
            <v>240213</v>
          </cell>
          <cell r="M92" t="str">
            <v>Ekologian ja genetiikan tutkimusyksikkö</v>
          </cell>
          <cell r="N92">
            <v>24</v>
          </cell>
          <cell r="O92" t="str">
            <v>Oulun yliopisto</v>
          </cell>
          <cell r="P92">
            <v>2410</v>
          </cell>
          <cell r="Q92" t="str">
            <v>Tiedekunnat</v>
          </cell>
          <cell r="R92">
            <v>24020</v>
          </cell>
          <cell r="S92" t="str">
            <v>LUONNONTIETEELLINEN TIEDEKUNTA</v>
          </cell>
          <cell r="T92" t="str">
            <v>LuTK</v>
          </cell>
        </row>
        <row r="93">
          <cell r="A93">
            <v>240215</v>
          </cell>
          <cell r="B93" t="str">
            <v>Avaruusilmasto</v>
          </cell>
          <cell r="C93" t="str">
            <v>Space Climate</v>
          </cell>
          <cell r="D93" t="str">
            <v>Space Climate</v>
          </cell>
          <cell r="E93">
            <v>13</v>
          </cell>
          <cell r="F93">
            <v>240215</v>
          </cell>
          <cell r="G93">
            <v>92</v>
          </cell>
          <cell r="H93">
            <v>42005</v>
          </cell>
          <cell r="I93">
            <v>2958465</v>
          </cell>
          <cell r="J93">
            <v>5</v>
          </cell>
          <cell r="K93" t="str">
            <v>Tulosyksikkö</v>
          </cell>
          <cell r="L93">
            <v>24020</v>
          </cell>
          <cell r="M93" t="str">
            <v>LUONNONTIETEELLINEN TIEDEKUNTA</v>
          </cell>
          <cell r="N93">
            <v>24</v>
          </cell>
          <cell r="O93" t="str">
            <v>Oulun yliopisto</v>
          </cell>
          <cell r="P93">
            <v>2410</v>
          </cell>
          <cell r="Q93" t="str">
            <v>Tiedekunnat</v>
          </cell>
          <cell r="R93">
            <v>24020</v>
          </cell>
          <cell r="S93" t="str">
            <v>LUONNONTIETEELLINEN TIEDEKUNTA</v>
          </cell>
          <cell r="T93" t="str">
            <v>LuTK</v>
          </cell>
        </row>
        <row r="94">
          <cell r="A94">
            <v>2402150</v>
          </cell>
          <cell r="B94" t="str">
            <v>Avaruusilmasto</v>
          </cell>
          <cell r="C94" t="str">
            <v>Space Climate</v>
          </cell>
          <cell r="D94" t="str">
            <v>Space Climate</v>
          </cell>
          <cell r="E94">
            <v>13</v>
          </cell>
          <cell r="F94">
            <v>2402150</v>
          </cell>
          <cell r="G94">
            <v>93</v>
          </cell>
          <cell r="H94">
            <v>42005</v>
          </cell>
          <cell r="I94">
            <v>2958465</v>
          </cell>
          <cell r="J94">
            <v>6</v>
          </cell>
          <cell r="K94" t="str">
            <v>Kustannuspaikka</v>
          </cell>
          <cell r="L94">
            <v>240215</v>
          </cell>
          <cell r="M94" t="str">
            <v>Avaruusilmasto</v>
          </cell>
          <cell r="N94">
            <v>24</v>
          </cell>
          <cell r="O94" t="str">
            <v>Oulun yliopisto</v>
          </cell>
          <cell r="P94">
            <v>2410</v>
          </cell>
          <cell r="Q94" t="str">
            <v>Tiedekunnat</v>
          </cell>
          <cell r="R94">
            <v>24020</v>
          </cell>
          <cell r="S94" t="str">
            <v>LUONNONTIETEELLINEN TIEDEKUNTA</v>
          </cell>
          <cell r="T94" t="str">
            <v>LuTK</v>
          </cell>
        </row>
        <row r="95">
          <cell r="A95">
            <v>240207</v>
          </cell>
          <cell r="B95" t="str">
            <v>Matemaattisten tieteiden tutkimusyksikkö</v>
          </cell>
          <cell r="C95" t="str">
            <v>Mathematical Scienses</v>
          </cell>
          <cell r="D95" t="str">
            <v>Math Sci</v>
          </cell>
          <cell r="E95">
            <v>8</v>
          </cell>
          <cell r="F95">
            <v>240207</v>
          </cell>
          <cell r="G95">
            <v>94</v>
          </cell>
          <cell r="H95">
            <v>34700</v>
          </cell>
          <cell r="I95">
            <v>2958465</v>
          </cell>
          <cell r="J95">
            <v>5</v>
          </cell>
          <cell r="K95" t="str">
            <v>Tulosyksikkö</v>
          </cell>
          <cell r="L95">
            <v>24020</v>
          </cell>
          <cell r="M95" t="str">
            <v>LUONNONTIETEELLINEN TIEDEKUNTA</v>
          </cell>
          <cell r="N95">
            <v>24</v>
          </cell>
          <cell r="O95" t="str">
            <v>Oulun yliopisto</v>
          </cell>
          <cell r="P95">
            <v>2410</v>
          </cell>
          <cell r="Q95" t="str">
            <v>Tiedekunnat</v>
          </cell>
          <cell r="R95">
            <v>24020</v>
          </cell>
          <cell r="S95" t="str">
            <v>LUONNONTIETEELLINEN TIEDEKUNTA</v>
          </cell>
          <cell r="T95" t="str">
            <v>LuTK</v>
          </cell>
        </row>
        <row r="96">
          <cell r="A96">
            <v>2402070</v>
          </cell>
          <cell r="B96" t="str">
            <v>Matemaattisten tieteiden tutkimusyksikkö</v>
          </cell>
          <cell r="C96" t="str">
            <v>Mathematical Scienses</v>
          </cell>
          <cell r="D96" t="str">
            <v>Math Sci</v>
          </cell>
          <cell r="E96">
            <v>8</v>
          </cell>
          <cell r="F96">
            <v>2402070</v>
          </cell>
          <cell r="G96">
            <v>95</v>
          </cell>
          <cell r="H96">
            <v>39814</v>
          </cell>
          <cell r="I96">
            <v>2958465</v>
          </cell>
          <cell r="J96">
            <v>6</v>
          </cell>
          <cell r="K96" t="str">
            <v>Kustannuspaikka</v>
          </cell>
          <cell r="L96">
            <v>240207</v>
          </cell>
          <cell r="M96" t="str">
            <v>Matemaattisten tieteiden tutkimusyksikkö</v>
          </cell>
          <cell r="N96">
            <v>24</v>
          </cell>
          <cell r="O96" t="str">
            <v>Oulun yliopisto</v>
          </cell>
          <cell r="P96">
            <v>2410</v>
          </cell>
          <cell r="Q96" t="str">
            <v>Tiedekunnat</v>
          </cell>
          <cell r="R96">
            <v>24020</v>
          </cell>
          <cell r="S96" t="str">
            <v>LUONNONTIETEELLINEN TIEDEKUNTA</v>
          </cell>
          <cell r="T96" t="str">
            <v>LuTK</v>
          </cell>
        </row>
        <row r="97">
          <cell r="A97">
            <v>240221</v>
          </cell>
          <cell r="B97" t="str">
            <v>Nano- ja molekyylisysteemien tutkimusyksikkö (NANOMO)</v>
          </cell>
          <cell r="C97" t="str">
            <v>Nano and Molecular Systems Research unit</v>
          </cell>
          <cell r="D97" t="str">
            <v>NANOMO</v>
          </cell>
          <cell r="E97">
            <v>6</v>
          </cell>
          <cell r="F97">
            <v>240221</v>
          </cell>
          <cell r="G97">
            <v>96</v>
          </cell>
          <cell r="H97">
            <v>42370</v>
          </cell>
          <cell r="I97">
            <v>2958465</v>
          </cell>
          <cell r="J97">
            <v>5</v>
          </cell>
          <cell r="K97" t="str">
            <v>Tulosyksikkö</v>
          </cell>
          <cell r="L97">
            <v>24020</v>
          </cell>
          <cell r="M97" t="str">
            <v>LUONNONTIETEELLINEN TIEDEKUNTA</v>
          </cell>
          <cell r="N97">
            <v>24</v>
          </cell>
          <cell r="O97" t="str">
            <v>Oulun yliopisto</v>
          </cell>
          <cell r="P97">
            <v>2410</v>
          </cell>
          <cell r="Q97" t="str">
            <v>Tiedekunnat</v>
          </cell>
          <cell r="R97">
            <v>24020</v>
          </cell>
          <cell r="S97" t="str">
            <v>LUONNONTIETEELLINEN TIEDEKUNTA</v>
          </cell>
          <cell r="T97" t="str">
            <v>LuTK</v>
          </cell>
        </row>
        <row r="98">
          <cell r="A98">
            <v>2402210</v>
          </cell>
          <cell r="B98" t="str">
            <v>Nano- ja molekyylisysteemien tutkimusyksikkö (NANOMO)</v>
          </cell>
          <cell r="C98" t="str">
            <v>Nano and Molecular Systems Research unit</v>
          </cell>
          <cell r="D98" t="str">
            <v>NANOMO</v>
          </cell>
          <cell r="E98">
            <v>6</v>
          </cell>
          <cell r="F98">
            <v>2402210</v>
          </cell>
          <cell r="G98">
            <v>97</v>
          </cell>
          <cell r="H98">
            <v>42370</v>
          </cell>
          <cell r="I98">
            <v>2958465</v>
          </cell>
          <cell r="J98">
            <v>6</v>
          </cell>
          <cell r="K98" t="str">
            <v>Kustannuspaikka</v>
          </cell>
          <cell r="L98">
            <v>240221</v>
          </cell>
          <cell r="M98" t="str">
            <v>Nano- ja molekyylisysteemien tutkimusyksikkö (NANOMO)</v>
          </cell>
          <cell r="N98">
            <v>24</v>
          </cell>
          <cell r="O98" t="str">
            <v>Oulun yliopisto</v>
          </cell>
          <cell r="P98">
            <v>2410</v>
          </cell>
          <cell r="Q98" t="str">
            <v>Tiedekunnat</v>
          </cell>
          <cell r="R98">
            <v>24020</v>
          </cell>
          <cell r="S98" t="str">
            <v>LUONNONTIETEELLINEN TIEDEKUNTA</v>
          </cell>
          <cell r="T98" t="str">
            <v>LuTK</v>
          </cell>
        </row>
        <row r="99">
          <cell r="A99">
            <v>240222</v>
          </cell>
          <cell r="B99" t="str">
            <v>NMR Spectroskopia</v>
          </cell>
          <cell r="C99" t="str">
            <v>NMR Research Unit</v>
          </cell>
          <cell r="D99" t="str">
            <v xml:space="preserve">NMR </v>
          </cell>
          <cell r="E99">
            <v>4</v>
          </cell>
          <cell r="F99">
            <v>240222</v>
          </cell>
          <cell r="G99">
            <v>98</v>
          </cell>
          <cell r="H99">
            <v>42370</v>
          </cell>
          <cell r="I99">
            <v>2958465</v>
          </cell>
          <cell r="J99">
            <v>5</v>
          </cell>
          <cell r="K99" t="str">
            <v>Tulosyksikkö</v>
          </cell>
          <cell r="L99">
            <v>24020</v>
          </cell>
          <cell r="M99" t="str">
            <v>LUONNONTIETEELLINEN TIEDEKUNTA</v>
          </cell>
          <cell r="N99">
            <v>24</v>
          </cell>
          <cell r="O99" t="str">
            <v>Oulun yliopisto</v>
          </cell>
          <cell r="P99">
            <v>2410</v>
          </cell>
          <cell r="Q99" t="str">
            <v>Tiedekunnat</v>
          </cell>
          <cell r="R99">
            <v>24020</v>
          </cell>
          <cell r="S99" t="str">
            <v>LUONNONTIETEELLINEN TIEDEKUNTA</v>
          </cell>
          <cell r="T99" t="str">
            <v>LuTK</v>
          </cell>
        </row>
        <row r="100">
          <cell r="A100">
            <v>2402220</v>
          </cell>
          <cell r="B100" t="str">
            <v>NMR Spectroskopia</v>
          </cell>
          <cell r="C100" t="str">
            <v>NMR Research Unit</v>
          </cell>
          <cell r="D100" t="str">
            <v xml:space="preserve">NMR </v>
          </cell>
          <cell r="E100">
            <v>4</v>
          </cell>
          <cell r="F100">
            <v>2402220</v>
          </cell>
          <cell r="G100">
            <v>99</v>
          </cell>
          <cell r="H100">
            <v>42370</v>
          </cell>
          <cell r="I100">
            <v>2958465</v>
          </cell>
          <cell r="J100">
            <v>6</v>
          </cell>
          <cell r="K100" t="str">
            <v>Kustannuspaikka</v>
          </cell>
          <cell r="L100">
            <v>240222</v>
          </cell>
          <cell r="M100" t="str">
            <v>NMR Spectroskopia</v>
          </cell>
          <cell r="N100">
            <v>24</v>
          </cell>
          <cell r="O100" t="str">
            <v>Oulun yliopisto</v>
          </cell>
          <cell r="P100">
            <v>2410</v>
          </cell>
          <cell r="Q100" t="str">
            <v>Tiedekunnat</v>
          </cell>
          <cell r="R100">
            <v>24020</v>
          </cell>
          <cell r="S100" t="str">
            <v>LUONNONTIETEELLINEN TIEDEKUNTA</v>
          </cell>
          <cell r="T100" t="str">
            <v>LuTK</v>
          </cell>
        </row>
        <row r="101">
          <cell r="A101">
            <v>240224</v>
          </cell>
          <cell r="B101" t="str">
            <v>Tähtitiede</v>
          </cell>
          <cell r="C101" t="str">
            <v>Astronomy</v>
          </cell>
          <cell r="D101" t="str">
            <v>Astronomy</v>
          </cell>
          <cell r="E101">
            <v>9</v>
          </cell>
          <cell r="F101">
            <v>240224</v>
          </cell>
          <cell r="G101">
            <v>100</v>
          </cell>
          <cell r="H101">
            <v>42370</v>
          </cell>
          <cell r="I101">
            <v>2958465</v>
          </cell>
          <cell r="J101">
            <v>5</v>
          </cell>
          <cell r="K101" t="str">
            <v>Tulosyksikkö</v>
          </cell>
          <cell r="L101">
            <v>24020</v>
          </cell>
          <cell r="M101" t="str">
            <v>LUONNONTIETEELLINEN TIEDEKUNTA</v>
          </cell>
          <cell r="N101">
            <v>24</v>
          </cell>
          <cell r="O101" t="str">
            <v>Oulun yliopisto</v>
          </cell>
          <cell r="P101">
            <v>2410</v>
          </cell>
          <cell r="Q101" t="str">
            <v>Tiedekunnat</v>
          </cell>
          <cell r="R101">
            <v>24020</v>
          </cell>
          <cell r="S101" t="str">
            <v>LUONNONTIETEELLINEN TIEDEKUNTA</v>
          </cell>
          <cell r="T101" t="str">
            <v>LuTK</v>
          </cell>
        </row>
        <row r="102">
          <cell r="A102">
            <v>2402240</v>
          </cell>
          <cell r="B102" t="str">
            <v>Tähtitiede</v>
          </cell>
          <cell r="C102" t="str">
            <v>Astronomy</v>
          </cell>
          <cell r="D102" t="str">
            <v>Astronomy</v>
          </cell>
          <cell r="E102">
            <v>9</v>
          </cell>
          <cell r="F102">
            <v>2402240</v>
          </cell>
          <cell r="G102">
            <v>101</v>
          </cell>
          <cell r="H102">
            <v>42370</v>
          </cell>
          <cell r="I102">
            <v>2958465</v>
          </cell>
          <cell r="J102">
            <v>6</v>
          </cell>
          <cell r="K102" t="str">
            <v>Kustannuspaikka</v>
          </cell>
          <cell r="L102">
            <v>240224</v>
          </cell>
          <cell r="M102" t="str">
            <v>Tähtitiede</v>
          </cell>
          <cell r="N102">
            <v>24</v>
          </cell>
          <cell r="O102" t="str">
            <v>Oulun yliopisto</v>
          </cell>
          <cell r="P102">
            <v>2410</v>
          </cell>
          <cell r="Q102" t="str">
            <v>Tiedekunnat</v>
          </cell>
          <cell r="R102">
            <v>24020</v>
          </cell>
          <cell r="S102" t="str">
            <v>LUONNONTIETEELLINEN TIEDEKUNTA</v>
          </cell>
          <cell r="T102" t="str">
            <v>LuTK</v>
          </cell>
        </row>
        <row r="103">
          <cell r="A103">
            <v>240225</v>
          </cell>
          <cell r="B103" t="str">
            <v>Ionosfäärifysiikka</v>
          </cell>
          <cell r="C103" t="str">
            <v>Ionospheric Physics</v>
          </cell>
          <cell r="D103" t="str">
            <v>Ionospheric Physics</v>
          </cell>
          <cell r="E103">
            <v>19</v>
          </cell>
          <cell r="F103">
            <v>240225</v>
          </cell>
          <cell r="G103">
            <v>102</v>
          </cell>
          <cell r="H103">
            <v>42370</v>
          </cell>
          <cell r="I103">
            <v>2958465</v>
          </cell>
          <cell r="J103">
            <v>5</v>
          </cell>
          <cell r="K103" t="str">
            <v>Tulosyksikkö</v>
          </cell>
          <cell r="L103">
            <v>24020</v>
          </cell>
          <cell r="M103" t="str">
            <v>LUONNONTIETEELLINEN TIEDEKUNTA</v>
          </cell>
          <cell r="N103">
            <v>24</v>
          </cell>
          <cell r="O103" t="str">
            <v>Oulun yliopisto</v>
          </cell>
          <cell r="P103">
            <v>2410</v>
          </cell>
          <cell r="Q103" t="str">
            <v>Tiedekunnat</v>
          </cell>
          <cell r="R103">
            <v>24020</v>
          </cell>
          <cell r="S103" t="str">
            <v>LUONNONTIETEELLINEN TIEDEKUNTA</v>
          </cell>
          <cell r="T103" t="str">
            <v>LuTK</v>
          </cell>
        </row>
        <row r="104">
          <cell r="A104">
            <v>2402250</v>
          </cell>
          <cell r="B104" t="str">
            <v>Ionosfäärifysiikka</v>
          </cell>
          <cell r="C104" t="str">
            <v>Ionospheric Physics</v>
          </cell>
          <cell r="D104" t="str">
            <v>Ionospheric Physics</v>
          </cell>
          <cell r="E104">
            <v>19</v>
          </cell>
          <cell r="F104">
            <v>2402250</v>
          </cell>
          <cell r="G104">
            <v>103</v>
          </cell>
          <cell r="H104">
            <v>42370</v>
          </cell>
          <cell r="I104">
            <v>2958465</v>
          </cell>
          <cell r="J104">
            <v>6</v>
          </cell>
          <cell r="K104" t="str">
            <v>Kustannuspaikka</v>
          </cell>
          <cell r="L104">
            <v>240225</v>
          </cell>
          <cell r="M104" t="str">
            <v>Ionosfäärifysiikka</v>
          </cell>
          <cell r="N104">
            <v>24</v>
          </cell>
          <cell r="O104" t="str">
            <v>Oulun yliopisto</v>
          </cell>
          <cell r="P104">
            <v>2410</v>
          </cell>
          <cell r="Q104" t="str">
            <v>Tiedekunnat</v>
          </cell>
          <cell r="R104">
            <v>24020</v>
          </cell>
          <cell r="S104" t="str">
            <v>LUONNONTIETEELLINEN TIEDEKUNTA</v>
          </cell>
          <cell r="T104" t="str">
            <v>LuTK</v>
          </cell>
        </row>
        <row r="105">
          <cell r="A105">
            <v>240230</v>
          </cell>
          <cell r="B105" t="str">
            <v>Biologian ala</v>
          </cell>
          <cell r="C105" t="str">
            <v>Biology education</v>
          </cell>
          <cell r="D105" t="str">
            <v>Biology EDU</v>
          </cell>
          <cell r="E105">
            <v>11</v>
          </cell>
          <cell r="F105">
            <v>240230</v>
          </cell>
          <cell r="G105">
            <v>104</v>
          </cell>
          <cell r="H105">
            <v>42370</v>
          </cell>
          <cell r="I105">
            <v>2958465</v>
          </cell>
          <cell r="J105">
            <v>5</v>
          </cell>
          <cell r="K105" t="str">
            <v>Tulosyksikkö</v>
          </cell>
          <cell r="L105">
            <v>24020</v>
          </cell>
          <cell r="M105" t="str">
            <v>LUONNONTIETEELLINEN TIEDEKUNTA</v>
          </cell>
          <cell r="N105">
            <v>24</v>
          </cell>
          <cell r="O105" t="str">
            <v>Oulun yliopisto</v>
          </cell>
          <cell r="P105">
            <v>2410</v>
          </cell>
          <cell r="Q105" t="str">
            <v>Tiedekunnat</v>
          </cell>
          <cell r="R105">
            <v>24020</v>
          </cell>
          <cell r="S105" t="str">
            <v>LUONNONTIETEELLINEN TIEDEKUNTA</v>
          </cell>
          <cell r="T105" t="str">
            <v>LuTK</v>
          </cell>
        </row>
        <row r="106">
          <cell r="A106">
            <v>2402300</v>
          </cell>
          <cell r="B106" t="str">
            <v>Biologian ala</v>
          </cell>
          <cell r="C106" t="str">
            <v>Biology education</v>
          </cell>
          <cell r="D106" t="str">
            <v>Biology EDU</v>
          </cell>
          <cell r="E106">
            <v>11</v>
          </cell>
          <cell r="F106">
            <v>2402300</v>
          </cell>
          <cell r="G106">
            <v>105</v>
          </cell>
          <cell r="H106">
            <v>42370</v>
          </cell>
          <cell r="I106">
            <v>2958465</v>
          </cell>
          <cell r="J106">
            <v>6</v>
          </cell>
          <cell r="K106" t="str">
            <v>Kustannuspaikka</v>
          </cell>
          <cell r="L106">
            <v>240230</v>
          </cell>
          <cell r="M106" t="str">
            <v>Biologian ala</v>
          </cell>
          <cell r="N106">
            <v>24</v>
          </cell>
          <cell r="O106" t="str">
            <v>Oulun yliopisto</v>
          </cell>
          <cell r="P106">
            <v>2410</v>
          </cell>
          <cell r="Q106" t="str">
            <v>Tiedekunnat</v>
          </cell>
          <cell r="R106">
            <v>24020</v>
          </cell>
          <cell r="S106" t="str">
            <v>LUONNONTIETEELLINEN TIEDEKUNTA</v>
          </cell>
          <cell r="T106" t="str">
            <v>LuTK</v>
          </cell>
        </row>
        <row r="107">
          <cell r="A107">
            <v>240231</v>
          </cell>
          <cell r="B107" t="str">
            <v>Fysiikan ala</v>
          </cell>
          <cell r="C107" t="str">
            <v>Physics education</v>
          </cell>
          <cell r="D107" t="str">
            <v>Physics EDU</v>
          </cell>
          <cell r="E107">
            <v>11</v>
          </cell>
          <cell r="F107">
            <v>240231</v>
          </cell>
          <cell r="G107">
            <v>106</v>
          </cell>
          <cell r="H107">
            <v>42370</v>
          </cell>
          <cell r="I107">
            <v>2958465</v>
          </cell>
          <cell r="J107">
            <v>5</v>
          </cell>
          <cell r="K107" t="str">
            <v>Tulosyksikkö</v>
          </cell>
          <cell r="L107">
            <v>24020</v>
          </cell>
          <cell r="M107" t="str">
            <v>LUONNONTIETEELLINEN TIEDEKUNTA</v>
          </cell>
          <cell r="N107">
            <v>24</v>
          </cell>
          <cell r="O107" t="str">
            <v>Oulun yliopisto</v>
          </cell>
          <cell r="P107">
            <v>2410</v>
          </cell>
          <cell r="Q107" t="str">
            <v>Tiedekunnat</v>
          </cell>
          <cell r="R107">
            <v>24020</v>
          </cell>
          <cell r="S107" t="str">
            <v>LUONNONTIETEELLINEN TIEDEKUNTA</v>
          </cell>
          <cell r="T107" t="str">
            <v>LuTK</v>
          </cell>
        </row>
        <row r="108">
          <cell r="A108">
            <v>2402310</v>
          </cell>
          <cell r="B108" t="str">
            <v>Fysiikan ala</v>
          </cell>
          <cell r="C108" t="str">
            <v>Physics education</v>
          </cell>
          <cell r="D108" t="str">
            <v>Physics EDU</v>
          </cell>
          <cell r="E108">
            <v>11</v>
          </cell>
          <cell r="F108">
            <v>2402310</v>
          </cell>
          <cell r="G108">
            <v>107</v>
          </cell>
          <cell r="H108">
            <v>42370</v>
          </cell>
          <cell r="I108">
            <v>2958465</v>
          </cell>
          <cell r="J108">
            <v>6</v>
          </cell>
          <cell r="K108" t="str">
            <v>Kustannuspaikka</v>
          </cell>
          <cell r="L108">
            <v>240231</v>
          </cell>
          <cell r="M108" t="str">
            <v>Fysiikan ala</v>
          </cell>
          <cell r="N108">
            <v>24</v>
          </cell>
          <cell r="O108" t="str">
            <v>Oulun yliopisto</v>
          </cell>
          <cell r="P108">
            <v>2410</v>
          </cell>
          <cell r="Q108" t="str">
            <v>Tiedekunnat</v>
          </cell>
          <cell r="R108">
            <v>24020</v>
          </cell>
          <cell r="S108" t="str">
            <v>LUONNONTIETEELLINEN TIEDEKUNTA</v>
          </cell>
          <cell r="T108" t="str">
            <v>LuTK</v>
          </cell>
        </row>
        <row r="109">
          <cell r="A109">
            <v>240234</v>
          </cell>
          <cell r="B109" t="str">
            <v>Matematiikan ala</v>
          </cell>
          <cell r="C109" t="str">
            <v>Mathematics education</v>
          </cell>
          <cell r="D109" t="str">
            <v>Mathematics EDU</v>
          </cell>
          <cell r="E109">
            <v>15</v>
          </cell>
          <cell r="F109">
            <v>240234</v>
          </cell>
          <cell r="G109">
            <v>108</v>
          </cell>
          <cell r="H109">
            <v>42370</v>
          </cell>
          <cell r="I109">
            <v>2958465</v>
          </cell>
          <cell r="J109">
            <v>5</v>
          </cell>
          <cell r="K109" t="str">
            <v>Tulosyksikkö</v>
          </cell>
          <cell r="L109">
            <v>24020</v>
          </cell>
          <cell r="M109" t="str">
            <v>LUONNONTIETEELLINEN TIEDEKUNTA</v>
          </cell>
          <cell r="N109">
            <v>24</v>
          </cell>
          <cell r="O109" t="str">
            <v>Oulun yliopisto</v>
          </cell>
          <cell r="P109">
            <v>2410</v>
          </cell>
          <cell r="Q109" t="str">
            <v>Tiedekunnat</v>
          </cell>
          <cell r="R109">
            <v>24020</v>
          </cell>
          <cell r="S109" t="str">
            <v>LUONNONTIETEELLINEN TIEDEKUNTA</v>
          </cell>
          <cell r="T109" t="str">
            <v>LuTK</v>
          </cell>
        </row>
        <row r="110">
          <cell r="A110">
            <v>2402340</v>
          </cell>
          <cell r="B110" t="str">
            <v>Matematiikan ala</v>
          </cell>
          <cell r="C110" t="str">
            <v>Mathematics education</v>
          </cell>
          <cell r="D110" t="str">
            <v>Mathematics EDU</v>
          </cell>
          <cell r="E110">
            <v>15</v>
          </cell>
          <cell r="F110">
            <v>2402340</v>
          </cell>
          <cell r="G110">
            <v>109</v>
          </cell>
          <cell r="H110">
            <v>42370</v>
          </cell>
          <cell r="I110">
            <v>2958465</v>
          </cell>
          <cell r="J110">
            <v>6</v>
          </cell>
          <cell r="K110" t="str">
            <v>Kustannuspaikka</v>
          </cell>
          <cell r="L110">
            <v>240234</v>
          </cell>
          <cell r="M110" t="str">
            <v>Matematiikan ala</v>
          </cell>
          <cell r="N110">
            <v>24</v>
          </cell>
          <cell r="O110" t="str">
            <v>Oulun yliopisto</v>
          </cell>
          <cell r="P110">
            <v>2410</v>
          </cell>
          <cell r="Q110" t="str">
            <v>Tiedekunnat</v>
          </cell>
          <cell r="R110">
            <v>24020</v>
          </cell>
          <cell r="S110" t="str">
            <v>LUONNONTIETEELLINEN TIEDEKUNTA</v>
          </cell>
          <cell r="T110" t="str">
            <v>LuTK</v>
          </cell>
        </row>
        <row r="111">
          <cell r="A111">
            <v>2402341</v>
          </cell>
          <cell r="B111" t="str">
            <v>OuLUMA</v>
          </cell>
          <cell r="C111" t="str">
            <v>OuLUMA</v>
          </cell>
          <cell r="D111" t="str">
            <v>OuLUMA</v>
          </cell>
          <cell r="E111">
            <v>6</v>
          </cell>
          <cell r="F111">
            <v>2402341</v>
          </cell>
          <cell r="G111">
            <v>110</v>
          </cell>
          <cell r="H111">
            <v>42370</v>
          </cell>
          <cell r="I111">
            <v>2958465</v>
          </cell>
          <cell r="J111">
            <v>6</v>
          </cell>
          <cell r="K111" t="str">
            <v>Kustannuspaikka</v>
          </cell>
          <cell r="L111">
            <v>240234</v>
          </cell>
          <cell r="M111" t="str">
            <v>Matematiikan ala</v>
          </cell>
          <cell r="N111">
            <v>24</v>
          </cell>
          <cell r="O111" t="str">
            <v>Oulun yliopisto</v>
          </cell>
          <cell r="P111">
            <v>2410</v>
          </cell>
          <cell r="Q111" t="str">
            <v>Tiedekunnat</v>
          </cell>
          <cell r="R111">
            <v>24020</v>
          </cell>
          <cell r="S111" t="str">
            <v>LUONNONTIETEELLINEN TIEDEKUNTA</v>
          </cell>
          <cell r="T111" t="str">
            <v>LuTK</v>
          </cell>
        </row>
        <row r="112">
          <cell r="A112">
            <v>240233</v>
          </cell>
          <cell r="B112" t="str">
            <v>Maantieteen ala 31.12.2017 saakka</v>
          </cell>
          <cell r="C112" t="str">
            <v>Geography education, until 31.12.2017</v>
          </cell>
          <cell r="D112" t="str">
            <v>Geography EDU</v>
          </cell>
          <cell r="E112">
            <v>13</v>
          </cell>
          <cell r="F112">
            <v>240233</v>
          </cell>
          <cell r="G112">
            <v>111</v>
          </cell>
          <cell r="H112">
            <v>42370</v>
          </cell>
          <cell r="I112">
            <v>43100</v>
          </cell>
          <cell r="J112">
            <v>5</v>
          </cell>
          <cell r="K112" t="str">
            <v>Tulosyksikkö</v>
          </cell>
          <cell r="L112">
            <v>24020</v>
          </cell>
          <cell r="M112" t="str">
            <v>LUONNONTIETEELLINEN TIEDEKUNTA</v>
          </cell>
          <cell r="N112">
            <v>24</v>
          </cell>
          <cell r="O112" t="str">
            <v>Oulun yliopisto</v>
          </cell>
          <cell r="P112">
            <v>2410</v>
          </cell>
          <cell r="Q112" t="str">
            <v>Tiedekunnat</v>
          </cell>
          <cell r="R112">
            <v>24020</v>
          </cell>
          <cell r="S112" t="str">
            <v>LUONNONTIETEELLINEN TIEDEKUNTA</v>
          </cell>
          <cell r="T112" t="str">
            <v>LuTK</v>
          </cell>
        </row>
        <row r="113">
          <cell r="A113">
            <v>2402330</v>
          </cell>
          <cell r="B113" t="str">
            <v>Maantieteen ala 31.12.2017 saakka</v>
          </cell>
          <cell r="C113" t="str">
            <v>Geography education, until 31.12.2017</v>
          </cell>
          <cell r="D113" t="str">
            <v>Geography EDU</v>
          </cell>
          <cell r="E113">
            <v>13</v>
          </cell>
          <cell r="F113">
            <v>2402330</v>
          </cell>
          <cell r="G113">
            <v>112</v>
          </cell>
          <cell r="H113">
            <v>42370</v>
          </cell>
          <cell r="I113">
            <v>43100</v>
          </cell>
          <cell r="J113">
            <v>6</v>
          </cell>
          <cell r="K113" t="str">
            <v>Kustannuspaikka</v>
          </cell>
          <cell r="L113">
            <v>240233</v>
          </cell>
          <cell r="M113" t="str">
            <v>Maantieteen ala 31.12.2017 saakka</v>
          </cell>
          <cell r="N113">
            <v>24</v>
          </cell>
          <cell r="O113" t="str">
            <v>Oulun yliopisto</v>
          </cell>
          <cell r="P113">
            <v>2410</v>
          </cell>
          <cell r="Q113" t="str">
            <v>Tiedekunnat</v>
          </cell>
          <cell r="R113">
            <v>24020</v>
          </cell>
          <cell r="S113" t="str">
            <v>LUONNONTIETEELLINEN TIEDEKUNTA</v>
          </cell>
          <cell r="T113" t="str">
            <v>LuTK</v>
          </cell>
        </row>
        <row r="114">
          <cell r="A114">
            <v>240232</v>
          </cell>
          <cell r="B114" t="str">
            <v>Kemian ala 31.12.2016 saakka</v>
          </cell>
          <cell r="C114" t="str">
            <v>Field of Chemistry, until 31.12.2016</v>
          </cell>
          <cell r="D114" t="str">
            <v>Field of Chemistry</v>
          </cell>
          <cell r="E114">
            <v>18</v>
          </cell>
          <cell r="F114">
            <v>240232</v>
          </cell>
          <cell r="G114">
            <v>113</v>
          </cell>
          <cell r="H114">
            <v>42370</v>
          </cell>
          <cell r="I114">
            <v>42735</v>
          </cell>
          <cell r="J114">
            <v>5</v>
          </cell>
          <cell r="K114" t="str">
            <v>Tulosyksikkö</v>
          </cell>
          <cell r="L114">
            <v>24020</v>
          </cell>
          <cell r="M114" t="str">
            <v>LUONNONTIETEELLINEN TIEDEKUNTA</v>
          </cell>
          <cell r="N114">
            <v>24</v>
          </cell>
          <cell r="O114" t="str">
            <v>Oulun yliopisto</v>
          </cell>
          <cell r="P114">
            <v>2410</v>
          </cell>
          <cell r="Q114" t="str">
            <v>Tiedekunnat</v>
          </cell>
          <cell r="R114">
            <v>24020</v>
          </cell>
          <cell r="S114" t="str">
            <v>LUONNONTIETEELLINEN TIEDEKUNTA</v>
          </cell>
          <cell r="T114" t="str">
            <v>LuTK</v>
          </cell>
        </row>
        <row r="115">
          <cell r="A115">
            <v>2402320</v>
          </cell>
          <cell r="B115" t="str">
            <v>Kemian ala 31.12.2016 saakka</v>
          </cell>
          <cell r="C115" t="str">
            <v>Field of Chemistry, until 31.12.2016</v>
          </cell>
          <cell r="D115" t="str">
            <v>Field of Chemistry</v>
          </cell>
          <cell r="E115">
            <v>18</v>
          </cell>
          <cell r="F115">
            <v>2402320</v>
          </cell>
          <cell r="G115">
            <v>114</v>
          </cell>
          <cell r="H115">
            <v>42370</v>
          </cell>
          <cell r="I115">
            <v>42735</v>
          </cell>
          <cell r="J115">
            <v>6</v>
          </cell>
          <cell r="K115" t="str">
            <v>Kustannuspaikka</v>
          </cell>
          <cell r="L115">
            <v>240232</v>
          </cell>
          <cell r="M115" t="str">
            <v>Kemian ala 31.12.2016 saakka</v>
          </cell>
          <cell r="N115">
            <v>24</v>
          </cell>
          <cell r="O115" t="str">
            <v>Oulun yliopisto</v>
          </cell>
          <cell r="P115">
            <v>2410</v>
          </cell>
          <cell r="Q115" t="str">
            <v>Tiedekunnat</v>
          </cell>
          <cell r="R115">
            <v>24020</v>
          </cell>
          <cell r="S115" t="str">
            <v>LUONNONTIETEELLINEN TIEDEKUNTA</v>
          </cell>
          <cell r="T115" t="str">
            <v>LuTK</v>
          </cell>
        </row>
        <row r="116">
          <cell r="A116">
            <v>240211</v>
          </cell>
          <cell r="B116" t="str">
            <v>Kemikaalipalvelut 31.12.2016 saakka</v>
          </cell>
          <cell r="C116" t="str">
            <v>Chemical services, until 31.12.2016</v>
          </cell>
          <cell r="D116" t="str">
            <v>Chemical services</v>
          </cell>
          <cell r="E116">
            <v>17</v>
          </cell>
          <cell r="F116">
            <v>240211</v>
          </cell>
          <cell r="G116">
            <v>115</v>
          </cell>
          <cell r="H116">
            <v>41640</v>
          </cell>
          <cell r="I116">
            <v>42735</v>
          </cell>
          <cell r="J116">
            <v>5</v>
          </cell>
          <cell r="K116" t="str">
            <v>Tulosyksikkö</v>
          </cell>
          <cell r="L116">
            <v>24020</v>
          </cell>
          <cell r="M116" t="str">
            <v>LUONNONTIETEELLINEN TIEDEKUNTA</v>
          </cell>
          <cell r="N116">
            <v>24</v>
          </cell>
          <cell r="O116" t="str">
            <v>Oulun yliopisto</v>
          </cell>
          <cell r="P116">
            <v>2410</v>
          </cell>
          <cell r="Q116" t="str">
            <v>Tiedekunnat</v>
          </cell>
          <cell r="R116">
            <v>24020</v>
          </cell>
          <cell r="S116" t="str">
            <v>LUONNONTIETEELLINEN TIEDEKUNTA</v>
          </cell>
          <cell r="T116" t="str">
            <v>LuTK</v>
          </cell>
        </row>
        <row r="117">
          <cell r="A117">
            <v>2402110</v>
          </cell>
          <cell r="B117" t="str">
            <v>Kemikaalipalvelut 31.12.2016 saakka</v>
          </cell>
          <cell r="C117" t="str">
            <v>Chemical services, until 31.12.2016</v>
          </cell>
          <cell r="D117" t="str">
            <v>Chemical services</v>
          </cell>
          <cell r="E117">
            <v>17</v>
          </cell>
          <cell r="F117">
            <v>2402110</v>
          </cell>
          <cell r="G117">
            <v>116</v>
          </cell>
          <cell r="H117">
            <v>41640</v>
          </cell>
          <cell r="I117">
            <v>42735</v>
          </cell>
          <cell r="J117">
            <v>6</v>
          </cell>
          <cell r="K117" t="str">
            <v>Kustannuspaikka</v>
          </cell>
          <cell r="L117">
            <v>240211</v>
          </cell>
          <cell r="M117" t="str">
            <v>Kemikaalipalvelut 31.12.2016 saakka</v>
          </cell>
          <cell r="N117">
            <v>24</v>
          </cell>
          <cell r="O117" t="str">
            <v>Oulun yliopisto</v>
          </cell>
          <cell r="P117">
            <v>2410</v>
          </cell>
          <cell r="Q117" t="str">
            <v>Tiedekunnat</v>
          </cell>
          <cell r="R117">
            <v>24020</v>
          </cell>
          <cell r="S117" t="str">
            <v>LUONNONTIETEELLINEN TIEDEKUNTA</v>
          </cell>
          <cell r="T117" t="str">
            <v>LuTK</v>
          </cell>
        </row>
        <row r="118">
          <cell r="A118">
            <v>240214</v>
          </cell>
          <cell r="B118" t="str">
            <v>Genetiikka ja fysiologia 31.12.2016 saakka</v>
          </cell>
          <cell r="C118" t="str">
            <v>Genetics and physiology, until 31.12.2016</v>
          </cell>
          <cell r="D118" t="str">
            <v>Genetics and physiology</v>
          </cell>
          <cell r="E118">
            <v>23</v>
          </cell>
          <cell r="F118">
            <v>240214</v>
          </cell>
          <cell r="G118">
            <v>117</v>
          </cell>
          <cell r="H118">
            <v>42005</v>
          </cell>
          <cell r="I118">
            <v>42735</v>
          </cell>
          <cell r="J118">
            <v>5</v>
          </cell>
          <cell r="K118" t="str">
            <v>Tulosyksikkö</v>
          </cell>
          <cell r="L118">
            <v>24020</v>
          </cell>
          <cell r="M118" t="str">
            <v>LUONNONTIETEELLINEN TIEDEKUNTA</v>
          </cell>
          <cell r="N118">
            <v>24</v>
          </cell>
          <cell r="O118" t="str">
            <v>Oulun yliopisto</v>
          </cell>
          <cell r="P118">
            <v>2410</v>
          </cell>
          <cell r="Q118" t="str">
            <v>Tiedekunnat</v>
          </cell>
          <cell r="R118">
            <v>24020</v>
          </cell>
          <cell r="S118" t="str">
            <v>LUONNONTIETEELLINEN TIEDEKUNTA</v>
          </cell>
          <cell r="T118" t="str">
            <v>LuTK</v>
          </cell>
        </row>
        <row r="119">
          <cell r="A119">
            <v>2402140</v>
          </cell>
          <cell r="B119" t="str">
            <v>Genetiikka ja fysiologia 31.12.2016 saakka</v>
          </cell>
          <cell r="C119" t="str">
            <v>Genetics and physiology, until 31.12.2016</v>
          </cell>
          <cell r="D119" t="str">
            <v>Genetics and physiology</v>
          </cell>
          <cell r="E119">
            <v>23</v>
          </cell>
          <cell r="F119">
            <v>2402140</v>
          </cell>
          <cell r="G119">
            <v>118</v>
          </cell>
          <cell r="H119">
            <v>42005</v>
          </cell>
          <cell r="I119">
            <v>42735</v>
          </cell>
          <cell r="J119">
            <v>6</v>
          </cell>
          <cell r="K119" t="str">
            <v>Kustannuspaikka</v>
          </cell>
          <cell r="L119">
            <v>240214</v>
          </cell>
          <cell r="M119" t="str">
            <v>Genetiikka ja fysiologia 31.12.2016 saakka</v>
          </cell>
          <cell r="N119">
            <v>24</v>
          </cell>
          <cell r="O119" t="str">
            <v>Oulun yliopisto</v>
          </cell>
          <cell r="P119">
            <v>2410</v>
          </cell>
          <cell r="Q119" t="str">
            <v>Tiedekunnat</v>
          </cell>
          <cell r="R119">
            <v>24020</v>
          </cell>
          <cell r="S119" t="str">
            <v>LUONNONTIETEELLINEN TIEDEKUNTA</v>
          </cell>
          <cell r="T119" t="str">
            <v>LuTK</v>
          </cell>
        </row>
        <row r="120">
          <cell r="A120">
            <v>240216</v>
          </cell>
          <cell r="B120" t="str">
            <v>Epäorgaaninen kemia 31.12.2016 saakka</v>
          </cell>
          <cell r="C120" t="str">
            <v>Inorganic Chemistry, until 31.12.2016</v>
          </cell>
          <cell r="D120" t="str">
            <v>Inorganic Chemistry</v>
          </cell>
          <cell r="E120">
            <v>19</v>
          </cell>
          <cell r="F120">
            <v>240216</v>
          </cell>
          <cell r="G120">
            <v>119</v>
          </cell>
          <cell r="H120">
            <v>42005</v>
          </cell>
          <cell r="I120">
            <v>42735</v>
          </cell>
          <cell r="J120">
            <v>5</v>
          </cell>
          <cell r="K120" t="str">
            <v>Tulosyksikkö</v>
          </cell>
          <cell r="L120">
            <v>24020</v>
          </cell>
          <cell r="M120" t="str">
            <v>LUONNONTIETEELLINEN TIEDEKUNTA</v>
          </cell>
          <cell r="N120">
            <v>24</v>
          </cell>
          <cell r="O120" t="str">
            <v>Oulun yliopisto</v>
          </cell>
          <cell r="P120">
            <v>2410</v>
          </cell>
          <cell r="Q120" t="str">
            <v>Tiedekunnat</v>
          </cell>
          <cell r="R120">
            <v>24020</v>
          </cell>
          <cell r="S120" t="str">
            <v>LUONNONTIETEELLINEN TIEDEKUNTA</v>
          </cell>
          <cell r="T120" t="str">
            <v>LuTK</v>
          </cell>
        </row>
        <row r="121">
          <cell r="A121">
            <v>2402160</v>
          </cell>
          <cell r="B121" t="str">
            <v>Epäorgaaninen kemia 31.12.2016 saakka</v>
          </cell>
          <cell r="C121" t="str">
            <v>Inorganic Chemistry, until 31.12.2016</v>
          </cell>
          <cell r="D121" t="str">
            <v>Inorganic Chemistry</v>
          </cell>
          <cell r="E121">
            <v>19</v>
          </cell>
          <cell r="F121">
            <v>2402160</v>
          </cell>
          <cell r="G121">
            <v>120</v>
          </cell>
          <cell r="H121">
            <v>42005</v>
          </cell>
          <cell r="I121">
            <v>42735</v>
          </cell>
          <cell r="J121">
            <v>6</v>
          </cell>
          <cell r="K121" t="str">
            <v>Kustannuspaikka</v>
          </cell>
          <cell r="L121">
            <v>240216</v>
          </cell>
          <cell r="M121" t="str">
            <v>Epäorgaaninen kemia 31.12.2016 saakka</v>
          </cell>
          <cell r="N121">
            <v>24</v>
          </cell>
          <cell r="O121" t="str">
            <v>Oulun yliopisto</v>
          </cell>
          <cell r="P121">
            <v>2410</v>
          </cell>
          <cell r="Q121" t="str">
            <v>Tiedekunnat</v>
          </cell>
          <cell r="R121">
            <v>24020</v>
          </cell>
          <cell r="S121" t="str">
            <v>LUONNONTIETEELLINEN TIEDEKUNTA</v>
          </cell>
          <cell r="T121" t="str">
            <v>LuTK</v>
          </cell>
        </row>
        <row r="122">
          <cell r="A122">
            <v>240217</v>
          </cell>
          <cell r="B122" t="str">
            <v>Kestävä kemia 31.12.2016 saakka</v>
          </cell>
          <cell r="C122" t="str">
            <v>Suistainable Chemistry, until 31.12.2016</v>
          </cell>
          <cell r="D122" t="str">
            <v>Suistainable Chemistry</v>
          </cell>
          <cell r="E122">
            <v>22</v>
          </cell>
          <cell r="F122">
            <v>240217</v>
          </cell>
          <cell r="G122">
            <v>121</v>
          </cell>
          <cell r="H122">
            <v>42005</v>
          </cell>
          <cell r="I122">
            <v>42735</v>
          </cell>
          <cell r="J122">
            <v>5</v>
          </cell>
          <cell r="K122" t="str">
            <v>Tulosyksikkö</v>
          </cell>
          <cell r="L122">
            <v>24020</v>
          </cell>
          <cell r="M122" t="str">
            <v>LUONNONTIETEELLINEN TIEDEKUNTA</v>
          </cell>
          <cell r="N122">
            <v>24</v>
          </cell>
          <cell r="O122" t="str">
            <v>Oulun yliopisto</v>
          </cell>
          <cell r="P122">
            <v>2410</v>
          </cell>
          <cell r="Q122" t="str">
            <v>Tiedekunnat</v>
          </cell>
          <cell r="R122">
            <v>24020</v>
          </cell>
          <cell r="S122" t="str">
            <v>LUONNONTIETEELLINEN TIEDEKUNTA</v>
          </cell>
          <cell r="T122" t="str">
            <v>LuTK</v>
          </cell>
        </row>
        <row r="123">
          <cell r="A123">
            <v>2402170</v>
          </cell>
          <cell r="B123" t="str">
            <v>Kestävä kemia 31.12.2016 saakka</v>
          </cell>
          <cell r="C123" t="str">
            <v>Suistainable Chemistry, until 31.12.2016</v>
          </cell>
          <cell r="D123" t="str">
            <v>Suistainable Chemistry</v>
          </cell>
          <cell r="E123">
            <v>22</v>
          </cell>
          <cell r="F123">
            <v>2402170</v>
          </cell>
          <cell r="G123">
            <v>122</v>
          </cell>
          <cell r="H123">
            <v>42005</v>
          </cell>
          <cell r="I123">
            <v>42735</v>
          </cell>
          <cell r="J123">
            <v>6</v>
          </cell>
          <cell r="K123" t="str">
            <v>Kustannuspaikka</v>
          </cell>
          <cell r="L123">
            <v>240217</v>
          </cell>
          <cell r="M123" t="str">
            <v>Kestävä kemia 31.12.2016 saakka</v>
          </cell>
          <cell r="N123">
            <v>24</v>
          </cell>
          <cell r="O123" t="str">
            <v>Oulun yliopisto</v>
          </cell>
          <cell r="P123">
            <v>2410</v>
          </cell>
          <cell r="Q123" t="str">
            <v>Tiedekunnat</v>
          </cell>
          <cell r="R123">
            <v>24020</v>
          </cell>
          <cell r="S123" t="str">
            <v>LUONNONTIETEELLINEN TIEDEKUNTA</v>
          </cell>
          <cell r="T123" t="str">
            <v>LuTK</v>
          </cell>
        </row>
        <row r="124">
          <cell r="A124">
            <v>240218</v>
          </cell>
          <cell r="B124" t="str">
            <v>Sovellettu ja laskennallinen matematiikka 31.7.2016 saakka</v>
          </cell>
          <cell r="C124" t="str">
            <v>Applied mathematics and computational mathematics, until 31.7.2016</v>
          </cell>
          <cell r="D124" t="str">
            <v>Applied computational math.</v>
          </cell>
          <cell r="E124">
            <v>27</v>
          </cell>
          <cell r="F124">
            <v>240218</v>
          </cell>
          <cell r="G124">
            <v>123</v>
          </cell>
          <cell r="H124">
            <v>42005</v>
          </cell>
          <cell r="I124">
            <v>42582</v>
          </cell>
          <cell r="J124">
            <v>5</v>
          </cell>
          <cell r="K124" t="str">
            <v>Tulosyksikkö</v>
          </cell>
          <cell r="L124">
            <v>24020</v>
          </cell>
          <cell r="M124" t="str">
            <v>LUONNONTIETEELLINEN TIEDEKUNTA</v>
          </cell>
          <cell r="N124">
            <v>24</v>
          </cell>
          <cell r="O124" t="str">
            <v>Oulun yliopisto</v>
          </cell>
          <cell r="P124">
            <v>2410</v>
          </cell>
          <cell r="Q124" t="str">
            <v>Tiedekunnat</v>
          </cell>
          <cell r="R124">
            <v>24020</v>
          </cell>
          <cell r="S124" t="str">
            <v>LUONNONTIETEELLINEN TIEDEKUNTA</v>
          </cell>
          <cell r="T124" t="str">
            <v>LuTK</v>
          </cell>
        </row>
        <row r="125">
          <cell r="A125">
            <v>2402180</v>
          </cell>
          <cell r="B125" t="str">
            <v>Sovellettu ja laskennallinen matematiikka 31.7.2016 saakka</v>
          </cell>
          <cell r="C125" t="str">
            <v>Applied mathematics and computational mathematics, until 31.7.2016</v>
          </cell>
          <cell r="D125" t="str">
            <v>Applied computational math.</v>
          </cell>
          <cell r="E125">
            <v>27</v>
          </cell>
          <cell r="F125">
            <v>2402180</v>
          </cell>
          <cell r="G125">
            <v>124</v>
          </cell>
          <cell r="H125">
            <v>42005</v>
          </cell>
          <cell r="I125">
            <v>42582</v>
          </cell>
          <cell r="J125">
            <v>6</v>
          </cell>
          <cell r="K125" t="str">
            <v>Kustannuspaikka</v>
          </cell>
          <cell r="L125">
            <v>240218</v>
          </cell>
          <cell r="M125" t="str">
            <v>Sovellettu ja laskennallinen matematiikka 31.7.2016 saakka</v>
          </cell>
          <cell r="N125">
            <v>24</v>
          </cell>
          <cell r="O125" t="str">
            <v>Oulun yliopisto</v>
          </cell>
          <cell r="P125">
            <v>2410</v>
          </cell>
          <cell r="Q125" t="str">
            <v>Tiedekunnat</v>
          </cell>
          <cell r="R125">
            <v>24020</v>
          </cell>
          <cell r="S125" t="str">
            <v>LUONNONTIETEELLINEN TIEDEKUNTA</v>
          </cell>
          <cell r="T125" t="str">
            <v>LuTK</v>
          </cell>
        </row>
        <row r="126">
          <cell r="A126">
            <v>240219</v>
          </cell>
          <cell r="B126" t="str">
            <v>Sovellettu matematiikka ja tilastotiede 31.12.2016 saakka</v>
          </cell>
          <cell r="C126" t="str">
            <v>Applied mathematics and statistics, until 31.12.2016</v>
          </cell>
          <cell r="D126" t="str">
            <v>Applied math. and statistics</v>
          </cell>
          <cell r="E126">
            <v>28</v>
          </cell>
          <cell r="F126">
            <v>240219</v>
          </cell>
          <cell r="G126">
            <v>125</v>
          </cell>
          <cell r="H126">
            <v>42370</v>
          </cell>
          <cell r="I126">
            <v>42735</v>
          </cell>
          <cell r="J126">
            <v>5</v>
          </cell>
          <cell r="K126" t="str">
            <v>Tulosyksikkö</v>
          </cell>
          <cell r="L126">
            <v>24020</v>
          </cell>
          <cell r="M126" t="str">
            <v>LUONNONTIETEELLINEN TIEDEKUNTA</v>
          </cell>
          <cell r="N126">
            <v>24</v>
          </cell>
          <cell r="O126" t="str">
            <v>Oulun yliopisto</v>
          </cell>
          <cell r="P126">
            <v>2410</v>
          </cell>
          <cell r="Q126" t="str">
            <v>Tiedekunnat</v>
          </cell>
          <cell r="R126">
            <v>24020</v>
          </cell>
          <cell r="S126" t="str">
            <v>LUONNONTIETEELLINEN TIEDEKUNTA</v>
          </cell>
          <cell r="T126" t="str">
            <v>LuTK</v>
          </cell>
        </row>
        <row r="127">
          <cell r="A127">
            <v>2402190</v>
          </cell>
          <cell r="B127" t="str">
            <v>Sovellettu matematiikka ja tilastotiede 31.12.2016 saakka</v>
          </cell>
          <cell r="C127" t="str">
            <v>Applied mathematics and statistics, until 31.12.2016</v>
          </cell>
          <cell r="D127" t="str">
            <v>Applied math. and statistics</v>
          </cell>
          <cell r="E127">
            <v>28</v>
          </cell>
          <cell r="F127">
            <v>2402190</v>
          </cell>
          <cell r="G127">
            <v>126</v>
          </cell>
          <cell r="H127">
            <v>42370</v>
          </cell>
          <cell r="I127">
            <v>42735</v>
          </cell>
          <cell r="J127">
            <v>6</v>
          </cell>
          <cell r="K127" t="str">
            <v>Kustannuspaikka</v>
          </cell>
          <cell r="L127">
            <v>240219</v>
          </cell>
          <cell r="M127" t="str">
            <v>Sovellettu matematiikka ja tilastotiede 31.12.2016 saakka</v>
          </cell>
          <cell r="N127">
            <v>24</v>
          </cell>
          <cell r="O127" t="str">
            <v>Oulun yliopisto</v>
          </cell>
          <cell r="P127">
            <v>2410</v>
          </cell>
          <cell r="Q127" t="str">
            <v>Tiedekunnat</v>
          </cell>
          <cell r="R127">
            <v>24020</v>
          </cell>
          <cell r="S127" t="str">
            <v>LUONNONTIETEELLINEN TIEDEKUNTA</v>
          </cell>
          <cell r="T127" t="str">
            <v>LuTK</v>
          </cell>
        </row>
        <row r="128">
          <cell r="A128">
            <v>240220</v>
          </cell>
          <cell r="B128" t="str">
            <v>Neurobiofysiikka 31.12.2016 saakka</v>
          </cell>
          <cell r="C128" t="str">
            <v>Neurobiophysics, until 31.12.2016</v>
          </cell>
          <cell r="D128" t="str">
            <v>Neurobiophysics</v>
          </cell>
          <cell r="E128">
            <v>15</v>
          </cell>
          <cell r="F128">
            <v>240220</v>
          </cell>
          <cell r="G128">
            <v>127</v>
          </cell>
          <cell r="H128">
            <v>42370</v>
          </cell>
          <cell r="I128">
            <v>42735</v>
          </cell>
          <cell r="J128">
            <v>5</v>
          </cell>
          <cell r="K128" t="str">
            <v>Tulosyksikkö</v>
          </cell>
          <cell r="L128">
            <v>24020</v>
          </cell>
          <cell r="M128" t="str">
            <v>LUONNONTIETEELLINEN TIEDEKUNTA</v>
          </cell>
          <cell r="N128">
            <v>24</v>
          </cell>
          <cell r="O128" t="str">
            <v>Oulun yliopisto</v>
          </cell>
          <cell r="P128">
            <v>2410</v>
          </cell>
          <cell r="Q128" t="str">
            <v>Tiedekunnat</v>
          </cell>
          <cell r="R128">
            <v>24020</v>
          </cell>
          <cell r="S128" t="str">
            <v>LUONNONTIETEELLINEN TIEDEKUNTA</v>
          </cell>
          <cell r="T128" t="str">
            <v>LuTK</v>
          </cell>
        </row>
        <row r="129">
          <cell r="A129">
            <v>2402200</v>
          </cell>
          <cell r="B129" t="str">
            <v>Neurobiofysiikka 31.12.2016 saakka</v>
          </cell>
          <cell r="C129" t="str">
            <v>Neurobiophysics, until 31.12.2016</v>
          </cell>
          <cell r="D129" t="str">
            <v>Neurobiophysics</v>
          </cell>
          <cell r="E129">
            <v>15</v>
          </cell>
          <cell r="F129">
            <v>2402200</v>
          </cell>
          <cell r="G129">
            <v>128</v>
          </cell>
          <cell r="H129">
            <v>42370</v>
          </cell>
          <cell r="I129">
            <v>42735</v>
          </cell>
          <cell r="J129">
            <v>6</v>
          </cell>
          <cell r="K129" t="str">
            <v>Kustannuspaikka</v>
          </cell>
          <cell r="L129">
            <v>240220</v>
          </cell>
          <cell r="M129" t="str">
            <v>Neurobiofysiikka 31.12.2016 saakka</v>
          </cell>
          <cell r="N129">
            <v>24</v>
          </cell>
          <cell r="O129" t="str">
            <v>Oulun yliopisto</v>
          </cell>
          <cell r="P129">
            <v>2410</v>
          </cell>
          <cell r="Q129" t="str">
            <v>Tiedekunnat</v>
          </cell>
          <cell r="R129">
            <v>24020</v>
          </cell>
          <cell r="S129" t="str">
            <v>LUONNONTIETEELLINEN TIEDEKUNTA</v>
          </cell>
          <cell r="T129" t="str">
            <v>LuTK</v>
          </cell>
        </row>
        <row r="130">
          <cell r="A130">
            <v>240223</v>
          </cell>
          <cell r="B130" t="str">
            <v>Teoreettinen fysiikka 31.12.2016 saakka</v>
          </cell>
          <cell r="C130" t="str">
            <v>Theoretical Physics, until 31.12.2016</v>
          </cell>
          <cell r="D130" t="str">
            <v>Theoretical Physics</v>
          </cell>
          <cell r="E130">
            <v>19</v>
          </cell>
          <cell r="F130">
            <v>240223</v>
          </cell>
          <cell r="G130">
            <v>129</v>
          </cell>
          <cell r="H130">
            <v>42370</v>
          </cell>
          <cell r="I130">
            <v>42735</v>
          </cell>
          <cell r="J130">
            <v>5</v>
          </cell>
          <cell r="K130" t="str">
            <v>Tulosyksikkö</v>
          </cell>
          <cell r="L130">
            <v>24020</v>
          </cell>
          <cell r="M130" t="str">
            <v>LUONNONTIETEELLINEN TIEDEKUNTA</v>
          </cell>
          <cell r="N130">
            <v>24</v>
          </cell>
          <cell r="O130" t="str">
            <v>Oulun yliopisto</v>
          </cell>
          <cell r="P130">
            <v>2410</v>
          </cell>
          <cell r="Q130" t="str">
            <v>Tiedekunnat</v>
          </cell>
          <cell r="R130">
            <v>24020</v>
          </cell>
          <cell r="S130" t="str">
            <v>LUONNONTIETEELLINEN TIEDEKUNTA</v>
          </cell>
          <cell r="T130" t="str">
            <v>LuTK</v>
          </cell>
        </row>
        <row r="131">
          <cell r="A131">
            <v>2402230</v>
          </cell>
          <cell r="B131" t="str">
            <v>Teoreettinen fysiikka 31.12.2016 saakka</v>
          </cell>
          <cell r="C131" t="str">
            <v>Theoretical Physics, until 31.12.2016</v>
          </cell>
          <cell r="D131" t="str">
            <v>Theoretical Physics</v>
          </cell>
          <cell r="E131">
            <v>19</v>
          </cell>
          <cell r="F131">
            <v>2402230</v>
          </cell>
          <cell r="G131">
            <v>130</v>
          </cell>
          <cell r="H131">
            <v>42370</v>
          </cell>
          <cell r="I131">
            <v>42735</v>
          </cell>
          <cell r="J131">
            <v>6</v>
          </cell>
          <cell r="K131" t="str">
            <v>Kustannuspaikka</v>
          </cell>
          <cell r="L131">
            <v>240223</v>
          </cell>
          <cell r="M131" t="str">
            <v>Teoreettinen fysiikka 31.12.2016 saakka</v>
          </cell>
          <cell r="N131">
            <v>24</v>
          </cell>
          <cell r="O131" t="str">
            <v>Oulun yliopisto</v>
          </cell>
          <cell r="P131">
            <v>2410</v>
          </cell>
          <cell r="Q131" t="str">
            <v>Tiedekunnat</v>
          </cell>
          <cell r="R131">
            <v>24020</v>
          </cell>
          <cell r="S131" t="str">
            <v>LUONNONTIETEELLINEN TIEDEKUNTA</v>
          </cell>
          <cell r="T131" t="str">
            <v>LuTK</v>
          </cell>
        </row>
        <row r="132">
          <cell r="A132">
            <v>2402002</v>
          </cell>
          <cell r="B132" t="str">
            <v>Biologian koulutusohjelma 31.12.2015 saakka</v>
          </cell>
          <cell r="C132" t="str">
            <v>Field of Biology, until 31.12.2015</v>
          </cell>
          <cell r="D132" t="str">
            <v>Field of Biology</v>
          </cell>
          <cell r="E132">
            <v>16</v>
          </cell>
          <cell r="F132">
            <v>2402002</v>
          </cell>
          <cell r="G132">
            <v>131</v>
          </cell>
          <cell r="H132">
            <v>42005</v>
          </cell>
          <cell r="I132">
            <v>42369</v>
          </cell>
          <cell r="J132">
            <v>6</v>
          </cell>
          <cell r="K132" t="str">
            <v>Kustannuspaikka</v>
          </cell>
          <cell r="L132">
            <v>240200</v>
          </cell>
          <cell r="M132" t="str">
            <v>Luonnontieteellinen tiedekunta yhteiset</v>
          </cell>
          <cell r="N132">
            <v>24</v>
          </cell>
          <cell r="O132" t="str">
            <v>Oulun yliopisto</v>
          </cell>
          <cell r="P132">
            <v>2410</v>
          </cell>
          <cell r="Q132" t="str">
            <v>Tiedekunnat</v>
          </cell>
          <cell r="R132">
            <v>24020</v>
          </cell>
          <cell r="S132" t="str">
            <v>LUONNONTIETEELLINEN TIEDEKUNTA</v>
          </cell>
          <cell r="T132" t="str">
            <v>LuTK</v>
          </cell>
        </row>
        <row r="133">
          <cell r="A133">
            <v>2402003</v>
          </cell>
          <cell r="B133" t="str">
            <v>Fysiikan koulutusohjelma 31.12.2015 saakka</v>
          </cell>
          <cell r="C133" t="str">
            <v>Field of Physics, until 31.12.2015</v>
          </cell>
          <cell r="D133" t="str">
            <v>Field of Biology</v>
          </cell>
          <cell r="E133">
            <v>16</v>
          </cell>
          <cell r="F133">
            <v>2402003</v>
          </cell>
          <cell r="G133">
            <v>132</v>
          </cell>
          <cell r="H133">
            <v>42005</v>
          </cell>
          <cell r="I133">
            <v>42369</v>
          </cell>
          <cell r="J133">
            <v>6</v>
          </cell>
          <cell r="K133" t="str">
            <v>Kustannuspaikka</v>
          </cell>
          <cell r="L133">
            <v>240200</v>
          </cell>
          <cell r="M133" t="str">
            <v>Luonnontieteellinen tiedekunta yhteiset</v>
          </cell>
          <cell r="N133">
            <v>24</v>
          </cell>
          <cell r="O133" t="str">
            <v>Oulun yliopisto</v>
          </cell>
          <cell r="P133">
            <v>2410</v>
          </cell>
          <cell r="Q133" t="str">
            <v>Tiedekunnat</v>
          </cell>
          <cell r="R133">
            <v>24020</v>
          </cell>
          <cell r="S133" t="str">
            <v>LUONNONTIETEELLINEN TIEDEKUNTA</v>
          </cell>
          <cell r="T133" t="str">
            <v>LuTK</v>
          </cell>
        </row>
        <row r="134">
          <cell r="A134">
            <v>2402004</v>
          </cell>
          <cell r="B134" t="str">
            <v>Kemian koulutusohjelma 31.12.2015 saakka</v>
          </cell>
          <cell r="C134" t="str">
            <v>Field of Chemistry, until 31.12.2015</v>
          </cell>
          <cell r="D134" t="str">
            <v>Field of Chemistry</v>
          </cell>
          <cell r="E134">
            <v>18</v>
          </cell>
          <cell r="F134">
            <v>2402004</v>
          </cell>
          <cell r="G134">
            <v>133</v>
          </cell>
          <cell r="H134">
            <v>42005</v>
          </cell>
          <cell r="I134">
            <v>42369</v>
          </cell>
          <cell r="J134">
            <v>6</v>
          </cell>
          <cell r="K134" t="str">
            <v>Kustannuspaikka</v>
          </cell>
          <cell r="L134">
            <v>240200</v>
          </cell>
          <cell r="M134" t="str">
            <v>Luonnontieteellinen tiedekunta yhteiset</v>
          </cell>
          <cell r="N134">
            <v>24</v>
          </cell>
          <cell r="O134" t="str">
            <v>Oulun yliopisto</v>
          </cell>
          <cell r="P134">
            <v>2410</v>
          </cell>
          <cell r="Q134" t="str">
            <v>Tiedekunnat</v>
          </cell>
          <cell r="R134">
            <v>24020</v>
          </cell>
          <cell r="S134" t="str">
            <v>LUONNONTIETEELLINEN TIEDEKUNTA</v>
          </cell>
          <cell r="T134" t="str">
            <v>LuTK</v>
          </cell>
        </row>
        <row r="135">
          <cell r="A135">
            <v>240202</v>
          </cell>
          <cell r="B135" t="str">
            <v>Biologian laitos 31.12.2014 saakka</v>
          </cell>
          <cell r="C135" t="str">
            <v>Department of Biology, until 31.12.2014</v>
          </cell>
          <cell r="D135" t="str">
            <v>Department of Biology</v>
          </cell>
          <cell r="E135">
            <v>21</v>
          </cell>
          <cell r="F135">
            <v>240202</v>
          </cell>
          <cell r="G135">
            <v>134</v>
          </cell>
          <cell r="H135">
            <v>34700</v>
          </cell>
          <cell r="I135">
            <v>42004</v>
          </cell>
          <cell r="J135">
            <v>5</v>
          </cell>
          <cell r="K135" t="str">
            <v>Tulosyksikkö</v>
          </cell>
          <cell r="L135">
            <v>24020</v>
          </cell>
          <cell r="M135" t="str">
            <v>LUONNONTIETEELLINEN TIEDEKUNTA</v>
          </cell>
          <cell r="N135">
            <v>24</v>
          </cell>
          <cell r="O135" t="str">
            <v>Oulun yliopisto</v>
          </cell>
          <cell r="P135">
            <v>2410</v>
          </cell>
          <cell r="Q135" t="str">
            <v>Tiedekunnat</v>
          </cell>
          <cell r="R135">
            <v>24020</v>
          </cell>
          <cell r="S135" t="str">
            <v>LUONNONTIETEELLINEN TIEDEKUNTA</v>
          </cell>
          <cell r="T135" t="str">
            <v>LuTK</v>
          </cell>
        </row>
        <row r="136">
          <cell r="A136">
            <v>2402020</v>
          </cell>
          <cell r="B136" t="str">
            <v>Biologian laitos yhteiset 31.12.2014 saakka</v>
          </cell>
          <cell r="C136" t="str">
            <v>Department of Biology, until 31.12.2014</v>
          </cell>
          <cell r="D136" t="str">
            <v>Department of Biology</v>
          </cell>
          <cell r="E136">
            <v>21</v>
          </cell>
          <cell r="F136">
            <v>2402020</v>
          </cell>
          <cell r="G136">
            <v>135</v>
          </cell>
          <cell r="H136">
            <v>39814</v>
          </cell>
          <cell r="I136">
            <v>42004</v>
          </cell>
          <cell r="J136">
            <v>6</v>
          </cell>
          <cell r="K136" t="str">
            <v>Kustannuspaikka</v>
          </cell>
          <cell r="L136">
            <v>240202</v>
          </cell>
          <cell r="M136" t="str">
            <v>Biologian laitos 31.12.2014 saakka</v>
          </cell>
          <cell r="N136">
            <v>24</v>
          </cell>
          <cell r="O136" t="str">
            <v>Oulun yliopisto</v>
          </cell>
          <cell r="P136">
            <v>2410</v>
          </cell>
          <cell r="Q136" t="str">
            <v>Tiedekunnat</v>
          </cell>
          <cell r="R136">
            <v>24020</v>
          </cell>
          <cell r="S136" t="str">
            <v>LUONNONTIETEELLINEN TIEDEKUNTA</v>
          </cell>
          <cell r="T136" t="str">
            <v>LuTK</v>
          </cell>
        </row>
        <row r="137">
          <cell r="A137">
            <v>2402021</v>
          </cell>
          <cell r="B137" t="str">
            <v>Ekologia 31.12.2014 saakka</v>
          </cell>
          <cell r="C137" t="str">
            <v>Animal Ecology, until 31.12.2014</v>
          </cell>
          <cell r="D137" t="str">
            <v>Animal Ecology</v>
          </cell>
          <cell r="E137">
            <v>14</v>
          </cell>
          <cell r="F137">
            <v>2402021</v>
          </cell>
          <cell r="G137">
            <v>136</v>
          </cell>
          <cell r="H137">
            <v>39814</v>
          </cell>
          <cell r="I137">
            <v>42004</v>
          </cell>
          <cell r="J137">
            <v>6</v>
          </cell>
          <cell r="K137" t="str">
            <v>Kustannuspaikka</v>
          </cell>
          <cell r="L137">
            <v>240202</v>
          </cell>
          <cell r="M137" t="str">
            <v>Biologian laitos 31.12.2014 saakka</v>
          </cell>
          <cell r="N137">
            <v>24</v>
          </cell>
          <cell r="O137" t="str">
            <v>Oulun yliopisto</v>
          </cell>
          <cell r="P137">
            <v>2410</v>
          </cell>
          <cell r="Q137" t="str">
            <v>Tiedekunnat</v>
          </cell>
          <cell r="R137">
            <v>24020</v>
          </cell>
          <cell r="S137" t="str">
            <v>LUONNONTIETEELLINEN TIEDEKUNTA</v>
          </cell>
          <cell r="T137" t="str">
            <v>LuTK</v>
          </cell>
        </row>
        <row r="138">
          <cell r="A138">
            <v>2402022</v>
          </cell>
          <cell r="B138" t="str">
            <v>Fysiologia ja genetiikka 31.12.2014 saakka</v>
          </cell>
          <cell r="C138" t="str">
            <v>Animal Physiology, until 31.12.2014</v>
          </cell>
          <cell r="D138" t="str">
            <v>Animal Physiology</v>
          </cell>
          <cell r="E138">
            <v>17</v>
          </cell>
          <cell r="F138">
            <v>2402022</v>
          </cell>
          <cell r="G138">
            <v>137</v>
          </cell>
          <cell r="H138">
            <v>39814</v>
          </cell>
          <cell r="I138">
            <v>42004</v>
          </cell>
          <cell r="J138">
            <v>6</v>
          </cell>
          <cell r="K138" t="str">
            <v>Kustannuspaikka</v>
          </cell>
          <cell r="L138">
            <v>240202</v>
          </cell>
          <cell r="M138" t="str">
            <v>Biologian laitos 31.12.2014 saakka</v>
          </cell>
          <cell r="N138">
            <v>24</v>
          </cell>
          <cell r="O138" t="str">
            <v>Oulun yliopisto</v>
          </cell>
          <cell r="P138">
            <v>2410</v>
          </cell>
          <cell r="Q138" t="str">
            <v>Tiedekunnat</v>
          </cell>
          <cell r="R138">
            <v>24020</v>
          </cell>
          <cell r="S138" t="str">
            <v>LUONNONTIETEELLINEN TIEDEKUNTA</v>
          </cell>
          <cell r="T138" t="str">
            <v>LuTK</v>
          </cell>
        </row>
        <row r="139">
          <cell r="A139">
            <v>2402023</v>
          </cell>
          <cell r="B139" t="str">
            <v>Genetiikka 31.12.2013 saakka</v>
          </cell>
          <cell r="C139" t="str">
            <v>Genetics, until 31.12.2013</v>
          </cell>
          <cell r="D139" t="str">
            <v>Genetics</v>
          </cell>
          <cell r="E139">
            <v>8</v>
          </cell>
          <cell r="F139">
            <v>2402023</v>
          </cell>
          <cell r="G139">
            <v>138</v>
          </cell>
          <cell r="H139">
            <v>39814</v>
          </cell>
          <cell r="I139">
            <v>41639</v>
          </cell>
          <cell r="J139">
            <v>6</v>
          </cell>
          <cell r="K139" t="str">
            <v>Kustannuspaikka</v>
          </cell>
          <cell r="L139">
            <v>240202</v>
          </cell>
          <cell r="M139" t="str">
            <v>Biologian laitos 31.12.2014 saakka</v>
          </cell>
          <cell r="N139">
            <v>24</v>
          </cell>
          <cell r="O139" t="str">
            <v>Oulun yliopisto</v>
          </cell>
          <cell r="P139">
            <v>2410</v>
          </cell>
          <cell r="Q139" t="str">
            <v>Tiedekunnat</v>
          </cell>
          <cell r="R139">
            <v>24020</v>
          </cell>
          <cell r="S139" t="str">
            <v>LUONNONTIETEELLINEN TIEDEKUNTA</v>
          </cell>
          <cell r="T139" t="str">
            <v>LuTK</v>
          </cell>
        </row>
        <row r="140">
          <cell r="A140">
            <v>2402024</v>
          </cell>
          <cell r="B140" t="str">
            <v>Kasviekologia 31.12.2013 saakka</v>
          </cell>
          <cell r="C140" t="str">
            <v>Plant Ecology, until 31.12.2013</v>
          </cell>
          <cell r="D140" t="str">
            <v>Plant Ecology</v>
          </cell>
          <cell r="E140">
            <v>13</v>
          </cell>
          <cell r="F140">
            <v>2402024</v>
          </cell>
          <cell r="G140">
            <v>139</v>
          </cell>
          <cell r="H140">
            <v>39814</v>
          </cell>
          <cell r="I140">
            <v>41639</v>
          </cell>
          <cell r="J140">
            <v>6</v>
          </cell>
          <cell r="K140" t="str">
            <v>Kustannuspaikka</v>
          </cell>
          <cell r="L140">
            <v>240202</v>
          </cell>
          <cell r="M140" t="str">
            <v>Biologian laitos 31.12.2014 saakka</v>
          </cell>
          <cell r="N140">
            <v>24</v>
          </cell>
          <cell r="O140" t="str">
            <v>Oulun yliopisto</v>
          </cell>
          <cell r="P140">
            <v>2410</v>
          </cell>
          <cell r="Q140" t="str">
            <v>Tiedekunnat</v>
          </cell>
          <cell r="R140">
            <v>24020</v>
          </cell>
          <cell r="S140" t="str">
            <v>LUONNONTIETEELLINEN TIEDEKUNTA</v>
          </cell>
          <cell r="T140" t="str">
            <v>LuTK</v>
          </cell>
        </row>
        <row r="141">
          <cell r="A141">
            <v>2402025</v>
          </cell>
          <cell r="B141" t="str">
            <v>Kasvifysiologia 31.12.2013 saakka</v>
          </cell>
          <cell r="C141" t="str">
            <v>Plant Physiology, until 31.12.2013</v>
          </cell>
          <cell r="D141" t="str">
            <v>Plant Physiology</v>
          </cell>
          <cell r="E141">
            <v>16</v>
          </cell>
          <cell r="F141">
            <v>2402025</v>
          </cell>
          <cell r="G141">
            <v>140</v>
          </cell>
          <cell r="H141">
            <v>39814</v>
          </cell>
          <cell r="I141">
            <v>41639</v>
          </cell>
          <cell r="J141">
            <v>6</v>
          </cell>
          <cell r="K141" t="str">
            <v>Kustannuspaikka</v>
          </cell>
          <cell r="L141">
            <v>240202</v>
          </cell>
          <cell r="M141" t="str">
            <v>Biologian laitos 31.12.2014 saakka</v>
          </cell>
          <cell r="N141">
            <v>24</v>
          </cell>
          <cell r="O141" t="str">
            <v>Oulun yliopisto</v>
          </cell>
          <cell r="P141">
            <v>2410</v>
          </cell>
          <cell r="Q141" t="str">
            <v>Tiedekunnat</v>
          </cell>
          <cell r="R141">
            <v>24020</v>
          </cell>
          <cell r="S141" t="str">
            <v>LUONNONTIETEELLINEN TIEDEKUNTA</v>
          </cell>
          <cell r="T141" t="str">
            <v>LuTK</v>
          </cell>
        </row>
        <row r="142">
          <cell r="A142">
            <v>2402026</v>
          </cell>
          <cell r="B142" t="str">
            <v>Biodiversiteettiyksikkö 31.12.2014 saakka</v>
          </cell>
          <cell r="C142" t="str">
            <v>Biodiversity Unit, until 31.12.2014</v>
          </cell>
          <cell r="D142" t="str">
            <v>Biodiversity Unit</v>
          </cell>
          <cell r="E142">
            <v>17</v>
          </cell>
          <cell r="F142">
            <v>2402026</v>
          </cell>
          <cell r="G142">
            <v>141</v>
          </cell>
          <cell r="H142">
            <v>39814</v>
          </cell>
          <cell r="I142">
            <v>42004</v>
          </cell>
          <cell r="J142">
            <v>6</v>
          </cell>
          <cell r="K142" t="str">
            <v>Kustannuspaikka</v>
          </cell>
          <cell r="L142">
            <v>240202</v>
          </cell>
          <cell r="M142" t="str">
            <v>Biologian laitos 31.12.2014 saakka</v>
          </cell>
          <cell r="N142">
            <v>24</v>
          </cell>
          <cell r="O142" t="str">
            <v>Oulun yliopisto</v>
          </cell>
          <cell r="P142">
            <v>2410</v>
          </cell>
          <cell r="Q142" t="str">
            <v>Tiedekunnat</v>
          </cell>
          <cell r="R142">
            <v>24020</v>
          </cell>
          <cell r="S142" t="str">
            <v>LUONNONTIETEELLINEN TIEDEKUNTA</v>
          </cell>
          <cell r="T142" t="str">
            <v>LuTK</v>
          </cell>
        </row>
        <row r="143">
          <cell r="A143">
            <v>2402027</v>
          </cell>
          <cell r="B143" t="str">
            <v>Kasvitieteellinen puutarha 31.12.2013 saakka</v>
          </cell>
          <cell r="C143" t="str">
            <v>Botanical Gardens, until 31.12.2013</v>
          </cell>
          <cell r="D143" t="str">
            <v>Botanical Gardens</v>
          </cell>
          <cell r="E143">
            <v>17</v>
          </cell>
          <cell r="F143">
            <v>2402027</v>
          </cell>
          <cell r="G143">
            <v>142</v>
          </cell>
          <cell r="H143">
            <v>39814</v>
          </cell>
          <cell r="I143">
            <v>41639</v>
          </cell>
          <cell r="J143">
            <v>6</v>
          </cell>
          <cell r="K143" t="str">
            <v>Kustannuspaikka</v>
          </cell>
          <cell r="L143">
            <v>240202</v>
          </cell>
          <cell r="M143" t="str">
            <v>Biologian laitos 31.12.2014 saakka</v>
          </cell>
          <cell r="N143">
            <v>24</v>
          </cell>
          <cell r="O143" t="str">
            <v>Oulun yliopisto</v>
          </cell>
          <cell r="P143">
            <v>2410</v>
          </cell>
          <cell r="Q143" t="str">
            <v>Tiedekunnat</v>
          </cell>
          <cell r="R143">
            <v>24020</v>
          </cell>
          <cell r="S143" t="str">
            <v>LUONNONTIETEELLINEN TIEDEKUNTA</v>
          </cell>
          <cell r="T143" t="str">
            <v>LuTK</v>
          </cell>
        </row>
        <row r="144">
          <cell r="A144">
            <v>24021</v>
          </cell>
          <cell r="B144" t="str">
            <v>Fysiikan ja kemian laitos 31.12.2014 saakka</v>
          </cell>
          <cell r="C144" t="str">
            <v>Departement of Physics and Chemistry, until 31.12.2014</v>
          </cell>
          <cell r="D144" t="str">
            <v>Departm. of Physics and Chem.</v>
          </cell>
          <cell r="E144">
            <v>29</v>
          </cell>
          <cell r="F144">
            <v>24021</v>
          </cell>
          <cell r="G144">
            <v>143</v>
          </cell>
          <cell r="H144">
            <v>41640</v>
          </cell>
          <cell r="I144">
            <v>42004</v>
          </cell>
          <cell r="J144">
            <v>4</v>
          </cell>
          <cell r="K144" t="str">
            <v>Osasto</v>
          </cell>
          <cell r="L144">
            <v>24020</v>
          </cell>
          <cell r="M144" t="str">
            <v>LUONNONTIETEELLINEN TIEDEKUNTA</v>
          </cell>
          <cell r="N144">
            <v>24</v>
          </cell>
          <cell r="O144" t="str">
            <v>Oulun yliopisto</v>
          </cell>
          <cell r="P144">
            <v>2410</v>
          </cell>
          <cell r="Q144" t="str">
            <v>Tiedekunnat</v>
          </cell>
          <cell r="R144">
            <v>24020</v>
          </cell>
          <cell r="S144" t="str">
            <v>LUONNONTIETEELLINEN TIEDEKUNTA</v>
          </cell>
          <cell r="T144" t="str">
            <v>LuTK</v>
          </cell>
        </row>
        <row r="145">
          <cell r="A145">
            <v>240210</v>
          </cell>
          <cell r="B145" t="str">
            <v>Fysiikan ja kemian laitos 31.12.2014 saakka</v>
          </cell>
          <cell r="C145" t="str">
            <v>Departement of Physics and Chemistry, until 31.12.2014</v>
          </cell>
          <cell r="D145" t="str">
            <v>Departm. of Physics and Chem.</v>
          </cell>
          <cell r="E145">
            <v>29</v>
          </cell>
          <cell r="F145">
            <v>240210</v>
          </cell>
          <cell r="G145">
            <v>144</v>
          </cell>
          <cell r="H145">
            <v>41640</v>
          </cell>
          <cell r="I145">
            <v>42004</v>
          </cell>
          <cell r="J145">
            <v>5</v>
          </cell>
          <cell r="K145" t="str">
            <v>Tulosyksikkö</v>
          </cell>
          <cell r="L145">
            <v>24021</v>
          </cell>
          <cell r="M145" t="str">
            <v>Fysiikan ja kemian laitos 31.12.2014 saakka</v>
          </cell>
          <cell r="N145">
            <v>24</v>
          </cell>
          <cell r="O145" t="str">
            <v>Oulun yliopisto</v>
          </cell>
          <cell r="P145">
            <v>2410</v>
          </cell>
          <cell r="Q145" t="str">
            <v>Tiedekunnat</v>
          </cell>
          <cell r="R145">
            <v>24020</v>
          </cell>
          <cell r="S145" t="str">
            <v>LUONNONTIETEELLINEN TIEDEKUNTA</v>
          </cell>
          <cell r="T145" t="str">
            <v>LuTK</v>
          </cell>
        </row>
        <row r="146">
          <cell r="A146">
            <v>2402100</v>
          </cell>
          <cell r="B146" t="str">
            <v>Fysiikan ja kemian laitos 31.12.2014 saakka</v>
          </cell>
          <cell r="C146" t="str">
            <v>Departement of Physics and Chemistry, until 31.12.2014</v>
          </cell>
          <cell r="D146" t="str">
            <v>Departm. of Physics and Chem.</v>
          </cell>
          <cell r="E146">
            <v>29</v>
          </cell>
          <cell r="F146">
            <v>2402100</v>
          </cell>
          <cell r="G146">
            <v>145</v>
          </cell>
          <cell r="H146">
            <v>41640</v>
          </cell>
          <cell r="I146">
            <v>42004</v>
          </cell>
          <cell r="J146">
            <v>6</v>
          </cell>
          <cell r="K146" t="str">
            <v>Kustannuspaikka</v>
          </cell>
          <cell r="L146">
            <v>240210</v>
          </cell>
          <cell r="M146" t="str">
            <v>Fysiikan ja kemian laitos 31.12.2014 saakka</v>
          </cell>
          <cell r="N146">
            <v>24</v>
          </cell>
          <cell r="O146" t="str">
            <v>Oulun yliopisto</v>
          </cell>
          <cell r="P146">
            <v>2410</v>
          </cell>
          <cell r="Q146" t="str">
            <v>Tiedekunnat</v>
          </cell>
          <cell r="R146">
            <v>24020</v>
          </cell>
          <cell r="S146" t="str">
            <v>LUONNONTIETEELLINEN TIEDEKUNTA</v>
          </cell>
          <cell r="T146" t="str">
            <v>LuTK</v>
          </cell>
        </row>
        <row r="147">
          <cell r="A147">
            <v>240203</v>
          </cell>
          <cell r="B147" t="str">
            <v>Fysiikan laitos 31.12.2014 saakka</v>
          </cell>
          <cell r="C147" t="str">
            <v>Department of Physics, until 31.12.2014</v>
          </cell>
          <cell r="D147" t="str">
            <v>Department of Physics</v>
          </cell>
          <cell r="E147">
            <v>21</v>
          </cell>
          <cell r="F147">
            <v>240203</v>
          </cell>
          <cell r="G147">
            <v>146</v>
          </cell>
          <cell r="H147">
            <v>34700</v>
          </cell>
          <cell r="I147">
            <v>42004</v>
          </cell>
          <cell r="J147">
            <v>5</v>
          </cell>
          <cell r="K147" t="str">
            <v>Tulosyksikkö</v>
          </cell>
          <cell r="L147">
            <v>24021</v>
          </cell>
          <cell r="M147" t="str">
            <v>Fysiikan ja kemian laitos 31.12.2014 saakka</v>
          </cell>
          <cell r="N147">
            <v>24</v>
          </cell>
          <cell r="O147" t="str">
            <v>Oulun yliopisto</v>
          </cell>
          <cell r="P147">
            <v>2410</v>
          </cell>
          <cell r="Q147" t="str">
            <v>Tiedekunnat</v>
          </cell>
          <cell r="R147">
            <v>24020</v>
          </cell>
          <cell r="S147" t="str">
            <v>LUONNONTIETEELLINEN TIEDEKUNTA</v>
          </cell>
          <cell r="T147" t="str">
            <v>LuTK</v>
          </cell>
        </row>
        <row r="148">
          <cell r="A148">
            <v>2402030</v>
          </cell>
          <cell r="B148" t="str">
            <v>Fysiikan laitos yhteiset 31.12.2014 saakka</v>
          </cell>
          <cell r="C148" t="str">
            <v>Department of Physics, until 31.12.2014</v>
          </cell>
          <cell r="D148" t="str">
            <v>Department of Physics</v>
          </cell>
          <cell r="E148">
            <v>21</v>
          </cell>
          <cell r="F148">
            <v>2402030</v>
          </cell>
          <cell r="G148">
            <v>147</v>
          </cell>
          <cell r="H148">
            <v>39814</v>
          </cell>
          <cell r="I148">
            <v>42004</v>
          </cell>
          <cell r="J148">
            <v>6</v>
          </cell>
          <cell r="K148" t="str">
            <v>Kustannuspaikka</v>
          </cell>
          <cell r="L148">
            <v>240203</v>
          </cell>
          <cell r="M148" t="str">
            <v>Fysiikan laitos 31.12.2014 saakka</v>
          </cell>
          <cell r="N148">
            <v>24</v>
          </cell>
          <cell r="O148" t="str">
            <v>Oulun yliopisto</v>
          </cell>
          <cell r="P148">
            <v>2410</v>
          </cell>
          <cell r="Q148" t="str">
            <v>Tiedekunnat</v>
          </cell>
          <cell r="R148">
            <v>24020</v>
          </cell>
          <cell r="S148" t="str">
            <v>LUONNONTIETEELLINEN TIEDEKUNTA</v>
          </cell>
          <cell r="T148" t="str">
            <v>LuTK</v>
          </cell>
        </row>
        <row r="149">
          <cell r="A149">
            <v>2402031</v>
          </cell>
          <cell r="B149" t="str">
            <v>Molekyylifysiikka 31.12.2014 saakka</v>
          </cell>
          <cell r="C149" t="str">
            <v>Molecular Physics, until 31.12.2014</v>
          </cell>
          <cell r="D149" t="str">
            <v>Molecular Physics</v>
          </cell>
          <cell r="E149">
            <v>17</v>
          </cell>
          <cell r="F149">
            <v>2402031</v>
          </cell>
          <cell r="G149">
            <v>148</v>
          </cell>
          <cell r="H149">
            <v>39814</v>
          </cell>
          <cell r="I149">
            <v>42004</v>
          </cell>
          <cell r="J149">
            <v>6</v>
          </cell>
          <cell r="K149" t="str">
            <v>Kustannuspaikka</v>
          </cell>
          <cell r="L149">
            <v>240203</v>
          </cell>
          <cell r="M149" t="str">
            <v>Fysiikan laitos 31.12.2014 saakka</v>
          </cell>
          <cell r="N149">
            <v>24</v>
          </cell>
          <cell r="O149" t="str">
            <v>Oulun yliopisto</v>
          </cell>
          <cell r="P149">
            <v>2410</v>
          </cell>
          <cell r="Q149" t="str">
            <v>Tiedekunnat</v>
          </cell>
          <cell r="R149">
            <v>24020</v>
          </cell>
          <cell r="S149" t="str">
            <v>LUONNONTIETEELLINEN TIEDEKUNTA</v>
          </cell>
          <cell r="T149" t="str">
            <v>LuTK</v>
          </cell>
        </row>
        <row r="150">
          <cell r="A150">
            <v>2402032</v>
          </cell>
          <cell r="B150" t="str">
            <v>Elektronispektroskopia 31.12.2013 saakka</v>
          </cell>
          <cell r="C150" t="str">
            <v>Electron Spectroscopy, until 31.12.2013</v>
          </cell>
          <cell r="D150" t="str">
            <v>Electron Spectroscopy</v>
          </cell>
          <cell r="E150">
            <v>21</v>
          </cell>
          <cell r="F150">
            <v>2402032</v>
          </cell>
          <cell r="G150">
            <v>149</v>
          </cell>
          <cell r="H150">
            <v>39814</v>
          </cell>
          <cell r="I150">
            <v>41639</v>
          </cell>
          <cell r="J150">
            <v>6</v>
          </cell>
          <cell r="K150" t="str">
            <v>Kustannuspaikka</v>
          </cell>
          <cell r="L150">
            <v>240203</v>
          </cell>
          <cell r="M150" t="str">
            <v>Fysiikan laitos 31.12.2014 saakka</v>
          </cell>
          <cell r="N150">
            <v>24</v>
          </cell>
          <cell r="O150" t="str">
            <v>Oulun yliopisto</v>
          </cell>
          <cell r="P150">
            <v>2410</v>
          </cell>
          <cell r="Q150" t="str">
            <v>Tiedekunnat</v>
          </cell>
          <cell r="R150">
            <v>24020</v>
          </cell>
          <cell r="S150" t="str">
            <v>LUONNONTIETEELLINEN TIEDEKUNTA</v>
          </cell>
          <cell r="T150" t="str">
            <v>LuTK</v>
          </cell>
        </row>
        <row r="151">
          <cell r="A151">
            <v>2402033</v>
          </cell>
          <cell r="B151" t="str">
            <v>Infrapunaspektroskopia 31.12.2013 saakka</v>
          </cell>
          <cell r="C151" t="str">
            <v>IR-spectroscopy, until 31.12.2013</v>
          </cell>
          <cell r="D151" t="str">
            <v>IR-spectroscopy</v>
          </cell>
          <cell r="E151">
            <v>15</v>
          </cell>
          <cell r="F151">
            <v>2402033</v>
          </cell>
          <cell r="G151">
            <v>150</v>
          </cell>
          <cell r="H151">
            <v>39814</v>
          </cell>
          <cell r="I151">
            <v>41639</v>
          </cell>
          <cell r="J151">
            <v>6</v>
          </cell>
          <cell r="K151" t="str">
            <v>Kustannuspaikka</v>
          </cell>
          <cell r="L151">
            <v>240203</v>
          </cell>
          <cell r="M151" t="str">
            <v>Fysiikan laitos 31.12.2014 saakka</v>
          </cell>
          <cell r="N151">
            <v>24</v>
          </cell>
          <cell r="O151" t="str">
            <v>Oulun yliopisto</v>
          </cell>
          <cell r="P151">
            <v>2410</v>
          </cell>
          <cell r="Q151" t="str">
            <v>Tiedekunnat</v>
          </cell>
          <cell r="R151">
            <v>24020</v>
          </cell>
          <cell r="S151" t="str">
            <v>LUONNONTIETEELLINEN TIEDEKUNTA</v>
          </cell>
          <cell r="T151" t="str">
            <v>LuTK</v>
          </cell>
        </row>
        <row r="152">
          <cell r="A152">
            <v>2402034</v>
          </cell>
          <cell r="B152" t="str">
            <v>NMR-spektroskopia 31.12.2013 saakka</v>
          </cell>
          <cell r="C152" t="str">
            <v>NMR-spectroscopy, until 31.12.2013</v>
          </cell>
          <cell r="D152" t="str">
            <v>NMR-spectroscopy</v>
          </cell>
          <cell r="E152">
            <v>16</v>
          </cell>
          <cell r="F152">
            <v>2402034</v>
          </cell>
          <cell r="G152">
            <v>151</v>
          </cell>
          <cell r="H152">
            <v>39814</v>
          </cell>
          <cell r="I152">
            <v>41639</v>
          </cell>
          <cell r="J152">
            <v>6</v>
          </cell>
          <cell r="K152" t="str">
            <v>Kustannuspaikka</v>
          </cell>
          <cell r="L152">
            <v>240203</v>
          </cell>
          <cell r="M152" t="str">
            <v>Fysiikan laitos 31.12.2014 saakka</v>
          </cell>
          <cell r="N152">
            <v>24</v>
          </cell>
          <cell r="O152" t="str">
            <v>Oulun yliopisto</v>
          </cell>
          <cell r="P152">
            <v>2410</v>
          </cell>
          <cell r="Q152" t="str">
            <v>Tiedekunnat</v>
          </cell>
          <cell r="R152">
            <v>24020</v>
          </cell>
          <cell r="S152" t="str">
            <v>LUONNONTIETEELLINEN TIEDEKUNTA</v>
          </cell>
          <cell r="T152" t="str">
            <v>LuTK</v>
          </cell>
        </row>
        <row r="153">
          <cell r="A153">
            <v>2402035</v>
          </cell>
          <cell r="B153" t="str">
            <v>Teoreettinen fysiikka 31.12.2013 saakka</v>
          </cell>
          <cell r="C153" t="str">
            <v>Division of Theoretical Physics, until 31.12.2013</v>
          </cell>
          <cell r="D153" t="str">
            <v>Theoretical Physics</v>
          </cell>
          <cell r="E153">
            <v>19</v>
          </cell>
          <cell r="F153">
            <v>2402035</v>
          </cell>
          <cell r="G153">
            <v>152</v>
          </cell>
          <cell r="H153">
            <v>39814</v>
          </cell>
          <cell r="I153">
            <v>41639</v>
          </cell>
          <cell r="J153">
            <v>6</v>
          </cell>
          <cell r="K153" t="str">
            <v>Kustannuspaikka</v>
          </cell>
          <cell r="L153">
            <v>240203</v>
          </cell>
          <cell r="M153" t="str">
            <v>Fysiikan laitos 31.12.2014 saakka</v>
          </cell>
          <cell r="N153">
            <v>24</v>
          </cell>
          <cell r="O153" t="str">
            <v>Oulun yliopisto</v>
          </cell>
          <cell r="P153">
            <v>2410</v>
          </cell>
          <cell r="Q153" t="str">
            <v>Tiedekunnat</v>
          </cell>
          <cell r="R153">
            <v>24020</v>
          </cell>
          <cell r="S153" t="str">
            <v>LUONNONTIETEELLINEN TIEDEKUNTA</v>
          </cell>
          <cell r="T153" t="str">
            <v>LuTK</v>
          </cell>
        </row>
        <row r="154">
          <cell r="A154">
            <v>2402037</v>
          </cell>
          <cell r="B154" t="str">
            <v>Avaruusfysiikka ja tähtitiede 31.12.2014 saakka</v>
          </cell>
          <cell r="C154" t="str">
            <v>Astrophysics, until 31.12.2014</v>
          </cell>
          <cell r="D154" t="str">
            <v>Astrophysics</v>
          </cell>
          <cell r="E154">
            <v>12</v>
          </cell>
          <cell r="F154">
            <v>2402037</v>
          </cell>
          <cell r="G154">
            <v>153</v>
          </cell>
          <cell r="H154">
            <v>39814</v>
          </cell>
          <cell r="I154">
            <v>42004</v>
          </cell>
          <cell r="J154">
            <v>6</v>
          </cell>
          <cell r="K154" t="str">
            <v>Kustannuspaikka</v>
          </cell>
          <cell r="L154">
            <v>240203</v>
          </cell>
          <cell r="M154" t="str">
            <v>Fysiikan laitos 31.12.2014 saakka</v>
          </cell>
          <cell r="N154">
            <v>24</v>
          </cell>
          <cell r="O154" t="str">
            <v>Oulun yliopisto</v>
          </cell>
          <cell r="P154">
            <v>2410</v>
          </cell>
          <cell r="Q154" t="str">
            <v>Tiedekunnat</v>
          </cell>
          <cell r="R154">
            <v>24020</v>
          </cell>
          <cell r="S154" t="str">
            <v>LUONNONTIETEELLINEN TIEDEKUNTA</v>
          </cell>
          <cell r="T154" t="str">
            <v>LuTK</v>
          </cell>
        </row>
        <row r="155">
          <cell r="A155">
            <v>2402038</v>
          </cell>
          <cell r="B155" t="str">
            <v>Geofysiikka 31.12.2013 saakka</v>
          </cell>
          <cell r="C155" t="str">
            <v>Division of Geophysics, until 31.12.2013</v>
          </cell>
          <cell r="D155" t="str">
            <v>Division of Geophysics</v>
          </cell>
          <cell r="E155">
            <v>22</v>
          </cell>
          <cell r="F155">
            <v>2402038</v>
          </cell>
          <cell r="G155">
            <v>154</v>
          </cell>
          <cell r="H155">
            <v>39814</v>
          </cell>
          <cell r="I155">
            <v>41639</v>
          </cell>
          <cell r="J155">
            <v>6</v>
          </cell>
          <cell r="K155" t="str">
            <v>Kustannuspaikka</v>
          </cell>
          <cell r="L155">
            <v>240203</v>
          </cell>
          <cell r="M155" t="str">
            <v>Fysiikan laitos 31.12.2014 saakka</v>
          </cell>
          <cell r="N155">
            <v>24</v>
          </cell>
          <cell r="O155" t="str">
            <v>Oulun yliopisto</v>
          </cell>
          <cell r="P155">
            <v>2410</v>
          </cell>
          <cell r="Q155" t="str">
            <v>Tiedekunnat</v>
          </cell>
          <cell r="R155">
            <v>24020</v>
          </cell>
          <cell r="S155" t="str">
            <v>LUONNONTIETEELLINEN TIEDEKUNTA</v>
          </cell>
          <cell r="T155" t="str">
            <v>LuTK</v>
          </cell>
        </row>
        <row r="156">
          <cell r="A156">
            <v>2402039</v>
          </cell>
          <cell r="B156" t="str">
            <v>Tähtitiede 31.12.2013 saakka</v>
          </cell>
          <cell r="C156" t="str">
            <v>Division of Astronomy, until 31.12.2013</v>
          </cell>
          <cell r="D156" t="str">
            <v>Division of Astronomy</v>
          </cell>
          <cell r="E156">
            <v>21</v>
          </cell>
          <cell r="F156">
            <v>2402039</v>
          </cell>
          <cell r="G156">
            <v>155</v>
          </cell>
          <cell r="H156">
            <v>39814</v>
          </cell>
          <cell r="I156">
            <v>41639</v>
          </cell>
          <cell r="J156">
            <v>6</v>
          </cell>
          <cell r="K156" t="str">
            <v>Kustannuspaikka</v>
          </cell>
          <cell r="L156">
            <v>240203</v>
          </cell>
          <cell r="M156" t="str">
            <v>Fysiikan laitos 31.12.2014 saakka</v>
          </cell>
          <cell r="N156">
            <v>24</v>
          </cell>
          <cell r="O156" t="str">
            <v>Oulun yliopisto</v>
          </cell>
          <cell r="P156">
            <v>2410</v>
          </cell>
          <cell r="Q156" t="str">
            <v>Tiedekunnat</v>
          </cell>
          <cell r="R156">
            <v>24020</v>
          </cell>
          <cell r="S156" t="str">
            <v>LUONNONTIETEELLINEN TIEDEKUNTA</v>
          </cell>
          <cell r="T156" t="str">
            <v>LuTK</v>
          </cell>
        </row>
        <row r="157">
          <cell r="A157">
            <v>240205</v>
          </cell>
          <cell r="B157" t="str">
            <v>Kemian laitos 31.12.2014 saakka</v>
          </cell>
          <cell r="C157" t="str">
            <v>Department of Chemistry, until 31.12.2014</v>
          </cell>
          <cell r="D157" t="str">
            <v>Department of Chemistry</v>
          </cell>
          <cell r="E157">
            <v>23</v>
          </cell>
          <cell r="F157">
            <v>240205</v>
          </cell>
          <cell r="G157">
            <v>156</v>
          </cell>
          <cell r="H157">
            <v>34700</v>
          </cell>
          <cell r="I157">
            <v>42004</v>
          </cell>
          <cell r="J157">
            <v>5</v>
          </cell>
          <cell r="K157" t="str">
            <v>Tulosyksikkö</v>
          </cell>
          <cell r="L157">
            <v>24021</v>
          </cell>
          <cell r="M157" t="str">
            <v>Fysiikan ja kemian laitos 31.12.2014 saakka</v>
          </cell>
          <cell r="N157">
            <v>24</v>
          </cell>
          <cell r="O157" t="str">
            <v>Oulun yliopisto</v>
          </cell>
          <cell r="P157">
            <v>2410</v>
          </cell>
          <cell r="Q157" t="str">
            <v>Tiedekunnat</v>
          </cell>
          <cell r="R157">
            <v>24020</v>
          </cell>
          <cell r="S157" t="str">
            <v>LUONNONTIETEELLINEN TIEDEKUNTA</v>
          </cell>
          <cell r="T157" t="str">
            <v>LuTK</v>
          </cell>
        </row>
        <row r="158">
          <cell r="A158">
            <v>2402050</v>
          </cell>
          <cell r="B158" t="str">
            <v>Kemian laitos yhteiset 31.12.2014 saakka</v>
          </cell>
          <cell r="C158" t="str">
            <v>Department of Chemistry, until 31.12.2014</v>
          </cell>
          <cell r="D158" t="str">
            <v>Department of Chemistry</v>
          </cell>
          <cell r="E158">
            <v>23</v>
          </cell>
          <cell r="F158">
            <v>2402050</v>
          </cell>
          <cell r="G158">
            <v>157</v>
          </cell>
          <cell r="H158">
            <v>39814</v>
          </cell>
          <cell r="I158">
            <v>42004</v>
          </cell>
          <cell r="J158">
            <v>6</v>
          </cell>
          <cell r="K158" t="str">
            <v>Kustannuspaikka</v>
          </cell>
          <cell r="L158">
            <v>240205</v>
          </cell>
          <cell r="M158" t="str">
            <v>Kemian laitos 31.12.2014 saakka</v>
          </cell>
          <cell r="N158">
            <v>24</v>
          </cell>
          <cell r="O158" t="str">
            <v>Oulun yliopisto</v>
          </cell>
          <cell r="P158">
            <v>2410</v>
          </cell>
          <cell r="Q158" t="str">
            <v>Tiedekunnat</v>
          </cell>
          <cell r="R158">
            <v>24020</v>
          </cell>
          <cell r="S158" t="str">
            <v>LUONNONTIETEELLINEN TIEDEKUNTA</v>
          </cell>
          <cell r="T158" t="str">
            <v>LuTK</v>
          </cell>
        </row>
        <row r="159">
          <cell r="A159">
            <v>2402051</v>
          </cell>
          <cell r="B159" t="str">
            <v>Epäorgaaninen kemia 31.12.2013 saakka</v>
          </cell>
          <cell r="C159" t="str">
            <v>Inorganic Chemistry until, 31.12.2013</v>
          </cell>
          <cell r="D159" t="str">
            <v>Inorganic Chemistry</v>
          </cell>
          <cell r="E159">
            <v>19</v>
          </cell>
          <cell r="F159">
            <v>2402051</v>
          </cell>
          <cell r="G159">
            <v>158</v>
          </cell>
          <cell r="H159">
            <v>39814</v>
          </cell>
          <cell r="I159">
            <v>41639</v>
          </cell>
          <cell r="J159">
            <v>6</v>
          </cell>
          <cell r="K159" t="str">
            <v>Kustannuspaikka</v>
          </cell>
          <cell r="L159">
            <v>240205</v>
          </cell>
          <cell r="M159" t="str">
            <v>Kemian laitos 31.12.2014 saakka</v>
          </cell>
          <cell r="N159">
            <v>24</v>
          </cell>
          <cell r="O159" t="str">
            <v>Oulun yliopisto</v>
          </cell>
          <cell r="P159">
            <v>2410</v>
          </cell>
          <cell r="Q159" t="str">
            <v>Tiedekunnat</v>
          </cell>
          <cell r="R159">
            <v>24020</v>
          </cell>
          <cell r="S159" t="str">
            <v>LUONNONTIETEELLINEN TIEDEKUNTA</v>
          </cell>
          <cell r="T159" t="str">
            <v>LuTK</v>
          </cell>
        </row>
        <row r="160">
          <cell r="A160">
            <v>2402052</v>
          </cell>
          <cell r="B160" t="str">
            <v>Orgaaninen kemia 31.12.2013 saakka</v>
          </cell>
          <cell r="C160" t="str">
            <v>Organic Chemistry, until 31.12.2013</v>
          </cell>
          <cell r="D160" t="str">
            <v>Organic Chemistry</v>
          </cell>
          <cell r="E160">
            <v>17</v>
          </cell>
          <cell r="F160">
            <v>2402052</v>
          </cell>
          <cell r="G160">
            <v>159</v>
          </cell>
          <cell r="H160">
            <v>39814</v>
          </cell>
          <cell r="I160">
            <v>41639</v>
          </cell>
          <cell r="J160">
            <v>6</v>
          </cell>
          <cell r="K160" t="str">
            <v>Kustannuspaikka</v>
          </cell>
          <cell r="L160">
            <v>240205</v>
          </cell>
          <cell r="M160" t="str">
            <v>Kemian laitos 31.12.2014 saakka</v>
          </cell>
          <cell r="N160">
            <v>24</v>
          </cell>
          <cell r="O160" t="str">
            <v>Oulun yliopisto</v>
          </cell>
          <cell r="P160">
            <v>2410</v>
          </cell>
          <cell r="Q160" t="str">
            <v>Tiedekunnat</v>
          </cell>
          <cell r="R160">
            <v>24020</v>
          </cell>
          <cell r="S160" t="str">
            <v>LUONNONTIETEELLINEN TIEDEKUNTA</v>
          </cell>
          <cell r="T160" t="str">
            <v>LuTK</v>
          </cell>
        </row>
        <row r="161">
          <cell r="A161">
            <v>2402053</v>
          </cell>
          <cell r="B161" t="str">
            <v>Fysikaalinen kemia 31.12.2013 saakka</v>
          </cell>
          <cell r="C161" t="str">
            <v>Physical Chemistry, until 31.12.2013</v>
          </cell>
          <cell r="D161" t="str">
            <v>Physical Chemistry</v>
          </cell>
          <cell r="E161">
            <v>18</v>
          </cell>
          <cell r="F161">
            <v>2402053</v>
          </cell>
          <cell r="G161">
            <v>160</v>
          </cell>
          <cell r="H161">
            <v>39814</v>
          </cell>
          <cell r="I161">
            <v>41639</v>
          </cell>
          <cell r="J161">
            <v>6</v>
          </cell>
          <cell r="K161" t="str">
            <v>Kustannuspaikka</v>
          </cell>
          <cell r="L161">
            <v>240205</v>
          </cell>
          <cell r="M161" t="str">
            <v>Kemian laitos 31.12.2014 saakka</v>
          </cell>
          <cell r="N161">
            <v>24</v>
          </cell>
          <cell r="O161" t="str">
            <v>Oulun yliopisto</v>
          </cell>
          <cell r="P161">
            <v>2410</v>
          </cell>
          <cell r="Q161" t="str">
            <v>Tiedekunnat</v>
          </cell>
          <cell r="R161">
            <v>24020</v>
          </cell>
          <cell r="S161" t="str">
            <v>LUONNONTIETEELLINEN TIEDEKUNTA</v>
          </cell>
          <cell r="T161" t="str">
            <v>LuTK</v>
          </cell>
        </row>
        <row r="162">
          <cell r="A162">
            <v>2402054</v>
          </cell>
          <cell r="B162" t="str">
            <v>Rakennetutkimuksen kemia 31.12.2013 saakka</v>
          </cell>
          <cell r="C162" t="str">
            <v>Structural Chemistry, until 31.12.2013</v>
          </cell>
          <cell r="D162" t="str">
            <v>Structural Chemistry</v>
          </cell>
          <cell r="E162">
            <v>20</v>
          </cell>
          <cell r="F162">
            <v>2402054</v>
          </cell>
          <cell r="G162">
            <v>161</v>
          </cell>
          <cell r="H162">
            <v>39814</v>
          </cell>
          <cell r="I162">
            <v>41639</v>
          </cell>
          <cell r="J162">
            <v>6</v>
          </cell>
          <cell r="K162" t="str">
            <v>Kustannuspaikka</v>
          </cell>
          <cell r="L162">
            <v>240205</v>
          </cell>
          <cell r="M162" t="str">
            <v>Kemian laitos 31.12.2014 saakka</v>
          </cell>
          <cell r="N162">
            <v>24</v>
          </cell>
          <cell r="O162" t="str">
            <v>Oulun yliopisto</v>
          </cell>
          <cell r="P162">
            <v>2410</v>
          </cell>
          <cell r="Q162" t="str">
            <v>Tiedekunnat</v>
          </cell>
          <cell r="R162">
            <v>24020</v>
          </cell>
          <cell r="S162" t="str">
            <v>LUONNONTIETEELLINEN TIEDEKUNTA</v>
          </cell>
          <cell r="T162" t="str">
            <v>LuTK</v>
          </cell>
        </row>
        <row r="163">
          <cell r="A163">
            <v>24030</v>
          </cell>
          <cell r="B163" t="str">
            <v>LÄÄKETIETEELLINEN TIEDEKUNTA</v>
          </cell>
          <cell r="C163" t="str">
            <v>FACULTY OF MEDICINE</v>
          </cell>
          <cell r="D163" t="str">
            <v>FMed</v>
          </cell>
          <cell r="E163">
            <v>4</v>
          </cell>
          <cell r="F163">
            <v>24030</v>
          </cell>
          <cell r="G163">
            <v>162</v>
          </cell>
          <cell r="H163">
            <v>34700</v>
          </cell>
          <cell r="I163">
            <v>2958465</v>
          </cell>
          <cell r="J163">
            <v>3</v>
          </cell>
          <cell r="K163" t="str">
            <v>Tiedekunta</v>
          </cell>
          <cell r="L163">
            <v>2410</v>
          </cell>
          <cell r="M163" t="str">
            <v>Tiedekunnat</v>
          </cell>
          <cell r="N163">
            <v>24</v>
          </cell>
          <cell r="O163" t="str">
            <v>Oulun yliopisto</v>
          </cell>
          <cell r="P163">
            <v>2410</v>
          </cell>
          <cell r="Q163" t="str">
            <v>Tiedekunnat</v>
          </cell>
          <cell r="R163">
            <v>24030</v>
          </cell>
          <cell r="S163" t="str">
            <v>LÄÄKETIETEELLINEN TIEDEKUNTA</v>
          </cell>
          <cell r="T163" t="str">
            <v>LTK</v>
          </cell>
        </row>
        <row r="164">
          <cell r="A164">
            <v>240300</v>
          </cell>
          <cell r="B164" t="str">
            <v>Lääketieteellinen tiedekunta yhteiset</v>
          </cell>
          <cell r="C164" t="str">
            <v>Faculty of Medicine</v>
          </cell>
          <cell r="D164" t="str">
            <v>FMed shared</v>
          </cell>
          <cell r="E164">
            <v>11</v>
          </cell>
          <cell r="F164">
            <v>240300</v>
          </cell>
          <cell r="G164">
            <v>163</v>
          </cell>
          <cell r="H164">
            <v>34700</v>
          </cell>
          <cell r="I164">
            <v>2958465</v>
          </cell>
          <cell r="J164">
            <v>5</v>
          </cell>
          <cell r="K164" t="str">
            <v>Tulosyksikkö</v>
          </cell>
          <cell r="L164">
            <v>24030</v>
          </cell>
          <cell r="M164" t="str">
            <v>LÄÄKETIETEELLINEN TIEDEKUNTA</v>
          </cell>
          <cell r="N164">
            <v>24</v>
          </cell>
          <cell r="O164" t="str">
            <v>Oulun yliopisto</v>
          </cell>
          <cell r="P164">
            <v>2410</v>
          </cell>
          <cell r="Q164" t="str">
            <v>Tiedekunnat</v>
          </cell>
          <cell r="R164">
            <v>24030</v>
          </cell>
          <cell r="S164" t="str">
            <v>LÄÄKETIETEELLINEN TIEDEKUNTA</v>
          </cell>
          <cell r="T164" t="str">
            <v>LTK</v>
          </cell>
        </row>
        <row r="165">
          <cell r="A165">
            <v>2403000</v>
          </cell>
          <cell r="B165" t="str">
            <v>Lääketieteellinen tiedekunta yhteiset</v>
          </cell>
          <cell r="C165" t="str">
            <v>Faculty of Medicine</v>
          </cell>
          <cell r="D165" t="str">
            <v>FMed shared</v>
          </cell>
          <cell r="E165">
            <v>11</v>
          </cell>
          <cell r="F165">
            <v>2403000</v>
          </cell>
          <cell r="G165">
            <v>164</v>
          </cell>
          <cell r="H165">
            <v>39814</v>
          </cell>
          <cell r="I165">
            <v>2958465</v>
          </cell>
          <cell r="J165">
            <v>6</v>
          </cell>
          <cell r="K165" t="str">
            <v>Kustannuspaikka</v>
          </cell>
          <cell r="L165">
            <v>240300</v>
          </cell>
          <cell r="M165" t="str">
            <v>Lääketieteellinen tiedekunta yhteiset</v>
          </cell>
          <cell r="N165">
            <v>24</v>
          </cell>
          <cell r="O165" t="str">
            <v>Oulun yliopisto</v>
          </cell>
          <cell r="P165">
            <v>2410</v>
          </cell>
          <cell r="Q165" t="str">
            <v>Tiedekunnat</v>
          </cell>
          <cell r="R165">
            <v>24030</v>
          </cell>
          <cell r="S165" t="str">
            <v>LÄÄKETIETEELLINEN TIEDEKUNTA</v>
          </cell>
          <cell r="T165" t="str">
            <v>LTK</v>
          </cell>
        </row>
        <row r="166">
          <cell r="A166">
            <v>2403002</v>
          </cell>
          <cell r="B166" t="str">
            <v>Lääketieteen ala</v>
          </cell>
          <cell r="C166" t="str">
            <v>Field of Medicine</v>
          </cell>
          <cell r="D166" t="str">
            <v>Field of Medicine</v>
          </cell>
          <cell r="E166">
            <v>17</v>
          </cell>
          <cell r="F166">
            <v>2403002</v>
          </cell>
          <cell r="G166">
            <v>165</v>
          </cell>
          <cell r="H166">
            <v>42005</v>
          </cell>
          <cell r="I166">
            <v>2958465</v>
          </cell>
          <cell r="J166">
            <v>6</v>
          </cell>
          <cell r="K166" t="str">
            <v>Kustannuspaikka</v>
          </cell>
          <cell r="L166">
            <v>240300</v>
          </cell>
          <cell r="M166" t="str">
            <v>Lääketieteellinen tiedekunta yhteiset</v>
          </cell>
          <cell r="N166">
            <v>24</v>
          </cell>
          <cell r="O166" t="str">
            <v>Oulun yliopisto</v>
          </cell>
          <cell r="P166">
            <v>2410</v>
          </cell>
          <cell r="Q166" t="str">
            <v>Tiedekunnat</v>
          </cell>
          <cell r="R166">
            <v>24030</v>
          </cell>
          <cell r="S166" t="str">
            <v>LÄÄKETIETEELLINEN TIEDEKUNTA</v>
          </cell>
          <cell r="T166" t="str">
            <v>LTK</v>
          </cell>
        </row>
        <row r="167">
          <cell r="A167">
            <v>2403003</v>
          </cell>
          <cell r="B167" t="str">
            <v>Hammaslääketieteen ala</v>
          </cell>
          <cell r="C167" t="str">
            <v>Field of Dentistry</v>
          </cell>
          <cell r="D167" t="str">
            <v>Field of Dentistry</v>
          </cell>
          <cell r="E167">
            <v>18</v>
          </cell>
          <cell r="F167">
            <v>2403003</v>
          </cell>
          <cell r="G167">
            <v>166</v>
          </cell>
          <cell r="H167">
            <v>42005</v>
          </cell>
          <cell r="I167">
            <v>2958465</v>
          </cell>
          <cell r="J167">
            <v>6</v>
          </cell>
          <cell r="K167" t="str">
            <v>Kustannuspaikka</v>
          </cell>
          <cell r="L167">
            <v>240300</v>
          </cell>
          <cell r="M167" t="str">
            <v>Lääketieteellinen tiedekunta yhteiset</v>
          </cell>
          <cell r="N167">
            <v>24</v>
          </cell>
          <cell r="O167" t="str">
            <v>Oulun yliopisto</v>
          </cell>
          <cell r="P167">
            <v>2410</v>
          </cell>
          <cell r="Q167" t="str">
            <v>Tiedekunnat</v>
          </cell>
          <cell r="R167">
            <v>24030</v>
          </cell>
          <cell r="S167" t="str">
            <v>LÄÄKETIETEELLINEN TIEDEKUNTA</v>
          </cell>
          <cell r="T167" t="str">
            <v>LTK</v>
          </cell>
        </row>
        <row r="168">
          <cell r="A168">
            <v>2403004</v>
          </cell>
          <cell r="B168" t="str">
            <v>Terveystieteiden ala</v>
          </cell>
          <cell r="C168" t="str">
            <v>Field of Health Sciences</v>
          </cell>
          <cell r="D168" t="str">
            <v>Field of Health Sciences</v>
          </cell>
          <cell r="E168">
            <v>24</v>
          </cell>
          <cell r="F168">
            <v>2403004</v>
          </cell>
          <cell r="G168">
            <v>167</v>
          </cell>
          <cell r="H168">
            <v>42005</v>
          </cell>
          <cell r="I168">
            <v>2958465</v>
          </cell>
          <cell r="J168">
            <v>6</v>
          </cell>
          <cell r="K168" t="str">
            <v>Kustannuspaikka</v>
          </cell>
          <cell r="L168">
            <v>240300</v>
          </cell>
          <cell r="M168" t="str">
            <v>Lääketieteellinen tiedekunta yhteiset</v>
          </cell>
          <cell r="N168">
            <v>24</v>
          </cell>
          <cell r="O168" t="str">
            <v>Oulun yliopisto</v>
          </cell>
          <cell r="P168">
            <v>2410</v>
          </cell>
          <cell r="Q168" t="str">
            <v>Tiedekunnat</v>
          </cell>
          <cell r="R168">
            <v>24030</v>
          </cell>
          <cell r="S168" t="str">
            <v>LÄÄKETIETEELLINEN TIEDEKUNTA</v>
          </cell>
          <cell r="T168" t="str">
            <v>LTK</v>
          </cell>
        </row>
        <row r="169">
          <cell r="A169">
            <v>2403007</v>
          </cell>
          <cell r="B169" t="str">
            <v>CHT</v>
          </cell>
          <cell r="C169" t="str">
            <v>CHT</v>
          </cell>
          <cell r="D169" t="str">
            <v>CHT</v>
          </cell>
          <cell r="E169">
            <v>3</v>
          </cell>
          <cell r="F169">
            <v>2403007</v>
          </cell>
          <cell r="G169">
            <v>168</v>
          </cell>
          <cell r="H169">
            <v>43466</v>
          </cell>
          <cell r="I169">
            <v>2958465</v>
          </cell>
          <cell r="J169">
            <v>6</v>
          </cell>
          <cell r="K169" t="str">
            <v>Kustannuspaikka</v>
          </cell>
          <cell r="L169">
            <v>240300</v>
          </cell>
          <cell r="M169" t="str">
            <v>Lääketieteellinen tiedekunta yhteiset</v>
          </cell>
          <cell r="N169">
            <v>24</v>
          </cell>
          <cell r="O169" t="str">
            <v>Oulun yliopisto</v>
          </cell>
          <cell r="P169">
            <v>2410</v>
          </cell>
          <cell r="Q169" t="str">
            <v>Tiedekunnat</v>
          </cell>
          <cell r="R169">
            <v>24030</v>
          </cell>
          <cell r="S169" t="str">
            <v>LÄÄKETIETEELLINEN TIEDEKUNTA</v>
          </cell>
          <cell r="T169" t="str">
            <v>LTK</v>
          </cell>
        </row>
        <row r="170">
          <cell r="A170">
            <v>240305</v>
          </cell>
          <cell r="B170" t="str">
            <v>Suun terveyden tutkimusyksikkö</v>
          </cell>
          <cell r="C170" t="str">
            <v xml:space="preserve">Research Unit of Oral Health Sciences </v>
          </cell>
          <cell r="D170" t="str">
            <v>Oral health</v>
          </cell>
          <cell r="E170">
            <v>11</v>
          </cell>
          <cell r="F170">
            <v>240305</v>
          </cell>
          <cell r="G170">
            <v>169</v>
          </cell>
          <cell r="H170">
            <v>34700</v>
          </cell>
          <cell r="I170">
            <v>2958465</v>
          </cell>
          <cell r="J170">
            <v>5</v>
          </cell>
          <cell r="K170" t="str">
            <v>Tulosyksikkö</v>
          </cell>
          <cell r="L170">
            <v>24030</v>
          </cell>
          <cell r="M170" t="str">
            <v>LÄÄKETIETEELLINEN TIEDEKUNTA</v>
          </cell>
          <cell r="N170">
            <v>24</v>
          </cell>
          <cell r="O170" t="str">
            <v>Oulun yliopisto</v>
          </cell>
          <cell r="P170">
            <v>2410</v>
          </cell>
          <cell r="Q170" t="str">
            <v>Tiedekunnat</v>
          </cell>
          <cell r="R170">
            <v>24030</v>
          </cell>
          <cell r="S170" t="str">
            <v>LÄÄKETIETEELLINEN TIEDEKUNTA</v>
          </cell>
          <cell r="T170" t="str">
            <v>LTK</v>
          </cell>
        </row>
        <row r="171">
          <cell r="A171">
            <v>2403050</v>
          </cell>
          <cell r="B171" t="str">
            <v>Suun terveyden tutkimusyksikkö</v>
          </cell>
          <cell r="C171" t="str">
            <v xml:space="preserve">Research Unit of Oral Health Sciences </v>
          </cell>
          <cell r="D171" t="str">
            <v>Oral health</v>
          </cell>
          <cell r="E171">
            <v>11</v>
          </cell>
          <cell r="F171">
            <v>2403050</v>
          </cell>
          <cell r="G171">
            <v>170</v>
          </cell>
          <cell r="H171">
            <v>39814</v>
          </cell>
          <cell r="I171">
            <v>2958465</v>
          </cell>
          <cell r="J171">
            <v>6</v>
          </cell>
          <cell r="K171" t="str">
            <v>Kustannuspaikka</v>
          </cell>
          <cell r="L171">
            <v>240305</v>
          </cell>
          <cell r="M171" t="str">
            <v>Suun terveyden tutkimusyksikkö</v>
          </cell>
          <cell r="N171">
            <v>24</v>
          </cell>
          <cell r="O171" t="str">
            <v>Oulun yliopisto</v>
          </cell>
          <cell r="P171">
            <v>2410</v>
          </cell>
          <cell r="Q171" t="str">
            <v>Tiedekunnat</v>
          </cell>
          <cell r="R171">
            <v>24030</v>
          </cell>
          <cell r="S171" t="str">
            <v>LÄÄKETIETEELLINEN TIEDEKUNTA</v>
          </cell>
          <cell r="T171" t="str">
            <v>LTK</v>
          </cell>
        </row>
        <row r="172">
          <cell r="A172">
            <v>240309</v>
          </cell>
          <cell r="B172" t="str">
            <v>CERH</v>
          </cell>
          <cell r="C172" t="str">
            <v>Center for Environmental and Respiratory Health Research</v>
          </cell>
          <cell r="D172" t="str">
            <v>CERH</v>
          </cell>
          <cell r="E172">
            <v>4</v>
          </cell>
          <cell r="F172">
            <v>240309</v>
          </cell>
          <cell r="G172">
            <v>171</v>
          </cell>
          <cell r="H172">
            <v>40756</v>
          </cell>
          <cell r="I172">
            <v>2958465</v>
          </cell>
          <cell r="J172">
            <v>5</v>
          </cell>
          <cell r="K172" t="str">
            <v>Tulosyksikkö</v>
          </cell>
          <cell r="L172">
            <v>24030</v>
          </cell>
          <cell r="M172" t="str">
            <v>LÄÄKETIETEELLINEN TIEDEKUNTA</v>
          </cell>
          <cell r="N172">
            <v>24</v>
          </cell>
          <cell r="O172" t="str">
            <v>Oulun yliopisto</v>
          </cell>
          <cell r="P172">
            <v>2410</v>
          </cell>
          <cell r="Q172" t="str">
            <v>Tiedekunnat</v>
          </cell>
          <cell r="R172">
            <v>24030</v>
          </cell>
          <cell r="S172" t="str">
            <v>LÄÄKETIETEELLINEN TIEDEKUNTA</v>
          </cell>
          <cell r="T172" t="str">
            <v>LTK</v>
          </cell>
        </row>
        <row r="173">
          <cell r="A173">
            <v>2403090</v>
          </cell>
          <cell r="B173" t="str">
            <v>CERH</v>
          </cell>
          <cell r="C173" t="str">
            <v>Center for Environmental and Respiratory Health Research</v>
          </cell>
          <cell r="D173" t="str">
            <v>CERH</v>
          </cell>
          <cell r="E173">
            <v>4</v>
          </cell>
          <cell r="F173">
            <v>2403090</v>
          </cell>
          <cell r="G173">
            <v>172</v>
          </cell>
          <cell r="H173">
            <v>40756</v>
          </cell>
          <cell r="I173">
            <v>2958465</v>
          </cell>
          <cell r="J173">
            <v>6</v>
          </cell>
          <cell r="K173" t="str">
            <v>Kustannuspaikka</v>
          </cell>
          <cell r="L173">
            <v>240309</v>
          </cell>
          <cell r="M173" t="str">
            <v>CERH</v>
          </cell>
          <cell r="N173">
            <v>24</v>
          </cell>
          <cell r="O173" t="str">
            <v>Oulun yliopisto</v>
          </cell>
          <cell r="P173">
            <v>2410</v>
          </cell>
          <cell r="Q173" t="str">
            <v>Tiedekunnat</v>
          </cell>
          <cell r="R173">
            <v>24030</v>
          </cell>
          <cell r="S173" t="str">
            <v>LÄÄKETIETEELLINEN TIEDEKUNTA</v>
          </cell>
          <cell r="T173" t="str">
            <v>LTK</v>
          </cell>
        </row>
        <row r="174">
          <cell r="A174">
            <v>240331</v>
          </cell>
          <cell r="B174" t="str">
            <v>Medical Research Center (MRC)</v>
          </cell>
          <cell r="C174" t="str">
            <v>Medical Research Center Oulu (MRC)</v>
          </cell>
          <cell r="D174" t="str">
            <v>MRC Oulu</v>
          </cell>
          <cell r="E174">
            <v>8</v>
          </cell>
          <cell r="F174">
            <v>240331</v>
          </cell>
          <cell r="G174">
            <v>173</v>
          </cell>
          <cell r="H174">
            <v>42005</v>
          </cell>
          <cell r="I174">
            <v>2958465</v>
          </cell>
          <cell r="J174">
            <v>5</v>
          </cell>
          <cell r="K174" t="str">
            <v>Tulosyksikkö</v>
          </cell>
          <cell r="L174">
            <v>24030</v>
          </cell>
          <cell r="M174" t="str">
            <v>LÄÄKETIETEELLINEN TIEDEKUNTA</v>
          </cell>
          <cell r="N174">
            <v>24</v>
          </cell>
          <cell r="O174" t="str">
            <v>Oulun yliopisto</v>
          </cell>
          <cell r="P174">
            <v>2410</v>
          </cell>
          <cell r="Q174" t="str">
            <v>Tiedekunnat</v>
          </cell>
          <cell r="R174">
            <v>24030</v>
          </cell>
          <cell r="S174" t="str">
            <v>LÄÄKETIETEELLINEN TIEDEKUNTA</v>
          </cell>
          <cell r="T174" t="str">
            <v>LTK</v>
          </cell>
        </row>
        <row r="175">
          <cell r="A175">
            <v>2403310</v>
          </cell>
          <cell r="B175" t="str">
            <v>Medical Research Center (MRC)</v>
          </cell>
          <cell r="C175" t="str">
            <v>Medical Research Center Oulu (MRC)</v>
          </cell>
          <cell r="D175" t="str">
            <v>MRC Oulu</v>
          </cell>
          <cell r="E175">
            <v>8</v>
          </cell>
          <cell r="F175">
            <v>2403310</v>
          </cell>
          <cell r="G175">
            <v>174</v>
          </cell>
          <cell r="H175">
            <v>42005</v>
          </cell>
          <cell r="I175">
            <v>2958465</v>
          </cell>
          <cell r="J175">
            <v>6</v>
          </cell>
          <cell r="K175" t="str">
            <v>Kustannuspaikka</v>
          </cell>
          <cell r="L175">
            <v>240331</v>
          </cell>
          <cell r="M175" t="str">
            <v>Medical Research Center (MRC)</v>
          </cell>
          <cell r="N175">
            <v>24</v>
          </cell>
          <cell r="O175" t="str">
            <v>Oulun yliopisto</v>
          </cell>
          <cell r="P175">
            <v>2410</v>
          </cell>
          <cell r="Q175" t="str">
            <v>Tiedekunnat</v>
          </cell>
          <cell r="R175">
            <v>24030</v>
          </cell>
          <cell r="S175" t="str">
            <v>LÄÄKETIETEELLINEN TIEDEKUNTA</v>
          </cell>
          <cell r="T175" t="str">
            <v>LTK</v>
          </cell>
        </row>
        <row r="176">
          <cell r="A176">
            <v>240332</v>
          </cell>
          <cell r="B176" t="str">
            <v>Pohjois-Suomen syntymäkohortti</v>
          </cell>
          <cell r="C176" t="str">
            <v>Northern Finland Birth Cohort</v>
          </cell>
          <cell r="D176" t="str">
            <v>Birth Cohort</v>
          </cell>
          <cell r="E176">
            <v>12</v>
          </cell>
          <cell r="F176">
            <v>240332</v>
          </cell>
          <cell r="G176">
            <v>175</v>
          </cell>
          <cell r="H176">
            <v>42005</v>
          </cell>
          <cell r="I176">
            <v>2958465</v>
          </cell>
          <cell r="J176">
            <v>5</v>
          </cell>
          <cell r="K176" t="str">
            <v>Tulosyksikkö</v>
          </cell>
          <cell r="L176">
            <v>24030</v>
          </cell>
          <cell r="M176" t="str">
            <v>LÄÄKETIETEELLINEN TIEDEKUNTA</v>
          </cell>
          <cell r="N176">
            <v>24</v>
          </cell>
          <cell r="O176" t="str">
            <v>Oulun yliopisto</v>
          </cell>
          <cell r="P176">
            <v>2410</v>
          </cell>
          <cell r="Q176" t="str">
            <v>Tiedekunnat</v>
          </cell>
          <cell r="R176">
            <v>24030</v>
          </cell>
          <cell r="S176" t="str">
            <v>LÄÄKETIETEELLINEN TIEDEKUNTA</v>
          </cell>
          <cell r="T176" t="str">
            <v>LTK</v>
          </cell>
        </row>
        <row r="177">
          <cell r="A177">
            <v>2403320</v>
          </cell>
          <cell r="B177" t="str">
            <v>Pohjois-Suomen syntymäkohortti</v>
          </cell>
          <cell r="C177" t="str">
            <v>Northern Finland Birth Cohort</v>
          </cell>
          <cell r="D177" t="str">
            <v>Birth Cohort</v>
          </cell>
          <cell r="E177">
            <v>12</v>
          </cell>
          <cell r="F177">
            <v>2403320</v>
          </cell>
          <cell r="G177">
            <v>176</v>
          </cell>
          <cell r="H177">
            <v>42005</v>
          </cell>
          <cell r="I177">
            <v>2958465</v>
          </cell>
          <cell r="J177">
            <v>6</v>
          </cell>
          <cell r="K177" t="str">
            <v>Kustannuspaikka</v>
          </cell>
          <cell r="L177">
            <v>240332</v>
          </cell>
          <cell r="M177" t="str">
            <v>Pohjois-Suomen syntymäkohortti</v>
          </cell>
          <cell r="N177">
            <v>24</v>
          </cell>
          <cell r="O177" t="str">
            <v>Oulun yliopisto</v>
          </cell>
          <cell r="P177">
            <v>2410</v>
          </cell>
          <cell r="Q177" t="str">
            <v>Tiedekunnat</v>
          </cell>
          <cell r="R177">
            <v>24030</v>
          </cell>
          <cell r="S177" t="str">
            <v>LÄÄKETIETEELLINEN TIEDEKUNTA</v>
          </cell>
          <cell r="T177" t="str">
            <v>LTK</v>
          </cell>
        </row>
        <row r="178">
          <cell r="A178">
            <v>240333</v>
          </cell>
          <cell r="B178" t="str">
            <v>Sisätautien tutkimusyksikkö</v>
          </cell>
          <cell r="C178" t="str">
            <v>Research Unit of Internal Medicine</v>
          </cell>
          <cell r="D178" t="str">
            <v>Internal Medicine</v>
          </cell>
          <cell r="E178">
            <v>17</v>
          </cell>
          <cell r="F178">
            <v>240333</v>
          </cell>
          <cell r="G178">
            <v>177</v>
          </cell>
          <cell r="H178">
            <v>42005</v>
          </cell>
          <cell r="I178">
            <v>2958465</v>
          </cell>
          <cell r="J178">
            <v>5</v>
          </cell>
          <cell r="K178" t="str">
            <v>Tulosyksikkö</v>
          </cell>
          <cell r="L178">
            <v>24030</v>
          </cell>
          <cell r="M178" t="str">
            <v>LÄÄKETIETEELLINEN TIEDEKUNTA</v>
          </cell>
          <cell r="N178">
            <v>24</v>
          </cell>
          <cell r="O178" t="str">
            <v>Oulun yliopisto</v>
          </cell>
          <cell r="P178">
            <v>2410</v>
          </cell>
          <cell r="Q178" t="str">
            <v>Tiedekunnat</v>
          </cell>
          <cell r="R178">
            <v>24030</v>
          </cell>
          <cell r="S178" t="str">
            <v>LÄÄKETIETEELLINEN TIEDEKUNTA</v>
          </cell>
          <cell r="T178" t="str">
            <v>LTK</v>
          </cell>
        </row>
        <row r="179">
          <cell r="A179">
            <v>2403330</v>
          </cell>
          <cell r="B179" t="str">
            <v>Sisätautien tutkimusyksikkö</v>
          </cell>
          <cell r="C179" t="str">
            <v>Research Unit of Internal Medicine</v>
          </cell>
          <cell r="D179" t="str">
            <v>Internal Medicine</v>
          </cell>
          <cell r="E179">
            <v>17</v>
          </cell>
          <cell r="F179">
            <v>2403330</v>
          </cell>
          <cell r="G179">
            <v>178</v>
          </cell>
          <cell r="H179">
            <v>42005</v>
          </cell>
          <cell r="I179">
            <v>2958465</v>
          </cell>
          <cell r="J179">
            <v>6</v>
          </cell>
          <cell r="K179" t="str">
            <v>Kustannuspaikka</v>
          </cell>
          <cell r="L179">
            <v>240333</v>
          </cell>
          <cell r="M179" t="str">
            <v>Sisätautien tutkimusyksikkö</v>
          </cell>
          <cell r="N179">
            <v>24</v>
          </cell>
          <cell r="O179" t="str">
            <v>Oulun yliopisto</v>
          </cell>
          <cell r="P179">
            <v>2410</v>
          </cell>
          <cell r="Q179" t="str">
            <v>Tiedekunnat</v>
          </cell>
          <cell r="R179">
            <v>24030</v>
          </cell>
          <cell r="S179" t="str">
            <v>LÄÄKETIETEELLINEN TIEDEKUNTA</v>
          </cell>
          <cell r="T179" t="str">
            <v>LTK</v>
          </cell>
        </row>
        <row r="180">
          <cell r="A180">
            <v>240334</v>
          </cell>
          <cell r="B180" t="str">
            <v>ELITE</v>
          </cell>
          <cell r="C180" t="str">
            <v>ELITE</v>
          </cell>
          <cell r="D180" t="str">
            <v>ELITE</v>
          </cell>
          <cell r="E180">
            <v>5</v>
          </cell>
          <cell r="F180">
            <v>240334</v>
          </cell>
          <cell r="G180">
            <v>179</v>
          </cell>
          <cell r="H180">
            <v>42005</v>
          </cell>
          <cell r="I180">
            <v>2958465</v>
          </cell>
          <cell r="J180">
            <v>5</v>
          </cell>
          <cell r="K180" t="str">
            <v>Tulosyksikkö</v>
          </cell>
          <cell r="L180">
            <v>24030</v>
          </cell>
          <cell r="M180" t="str">
            <v>LÄÄKETIETEELLINEN TIEDEKUNTA</v>
          </cell>
          <cell r="N180">
            <v>24</v>
          </cell>
          <cell r="O180" t="str">
            <v>Oulun yliopisto</v>
          </cell>
          <cell r="P180">
            <v>2410</v>
          </cell>
          <cell r="Q180" t="str">
            <v>Tiedekunnat</v>
          </cell>
          <cell r="R180">
            <v>24030</v>
          </cell>
          <cell r="S180" t="str">
            <v>LÄÄKETIETEELLINEN TIEDEKUNTA</v>
          </cell>
          <cell r="T180" t="str">
            <v>LTK</v>
          </cell>
        </row>
        <row r="181">
          <cell r="A181">
            <v>2403340</v>
          </cell>
          <cell r="B181" t="str">
            <v>ELITE</v>
          </cell>
          <cell r="C181" t="str">
            <v>ELITE</v>
          </cell>
          <cell r="D181" t="str">
            <v>ELITE</v>
          </cell>
          <cell r="E181">
            <v>5</v>
          </cell>
          <cell r="F181">
            <v>2403340</v>
          </cell>
          <cell r="G181">
            <v>180</v>
          </cell>
          <cell r="H181">
            <v>42005</v>
          </cell>
          <cell r="I181">
            <v>2958465</v>
          </cell>
          <cell r="J181">
            <v>6</v>
          </cell>
          <cell r="K181" t="str">
            <v>Kustannuspaikka</v>
          </cell>
          <cell r="L181">
            <v>240334</v>
          </cell>
          <cell r="M181" t="str">
            <v>ELITE</v>
          </cell>
          <cell r="N181">
            <v>24</v>
          </cell>
          <cell r="O181" t="str">
            <v>Oulun yliopisto</v>
          </cell>
          <cell r="P181">
            <v>2410</v>
          </cell>
          <cell r="Q181" t="str">
            <v>Tiedekunnat</v>
          </cell>
          <cell r="R181">
            <v>24030</v>
          </cell>
          <cell r="S181" t="str">
            <v>LÄÄKETIETEELLINEN TIEDEKUNTA</v>
          </cell>
          <cell r="T181" t="str">
            <v>LTK</v>
          </cell>
        </row>
        <row r="182">
          <cell r="A182">
            <v>240336</v>
          </cell>
          <cell r="B182" t="str">
            <v>Neurotieteen tutkimusyksikkö</v>
          </cell>
          <cell r="C182" t="str">
            <v>Research Unit of Clinical Neuroscience</v>
          </cell>
          <cell r="D182" t="str">
            <v>Neuroscience</v>
          </cell>
          <cell r="E182">
            <v>12</v>
          </cell>
          <cell r="F182">
            <v>240336</v>
          </cell>
          <cell r="G182">
            <v>181</v>
          </cell>
          <cell r="H182">
            <v>42005</v>
          </cell>
          <cell r="I182">
            <v>2958465</v>
          </cell>
          <cell r="J182">
            <v>5</v>
          </cell>
          <cell r="K182" t="str">
            <v>Tulosyksikkö</v>
          </cell>
          <cell r="L182">
            <v>24030</v>
          </cell>
          <cell r="M182" t="str">
            <v>LÄÄKETIETEELLINEN TIEDEKUNTA</v>
          </cell>
          <cell r="N182">
            <v>24</v>
          </cell>
          <cell r="O182" t="str">
            <v>Oulun yliopisto</v>
          </cell>
          <cell r="P182">
            <v>2410</v>
          </cell>
          <cell r="Q182" t="str">
            <v>Tiedekunnat</v>
          </cell>
          <cell r="R182">
            <v>24030</v>
          </cell>
          <cell r="S182" t="str">
            <v>LÄÄKETIETEELLINEN TIEDEKUNTA</v>
          </cell>
          <cell r="T182" t="str">
            <v>LTK</v>
          </cell>
        </row>
        <row r="183">
          <cell r="A183">
            <v>2403360</v>
          </cell>
          <cell r="B183" t="str">
            <v>Neurotieteen tutkimusyksikkö</v>
          </cell>
          <cell r="C183" t="str">
            <v>Research Unit of Clinical Neuroscience</v>
          </cell>
          <cell r="D183" t="str">
            <v>Neuroscience</v>
          </cell>
          <cell r="E183">
            <v>12</v>
          </cell>
          <cell r="F183">
            <v>2403360</v>
          </cell>
          <cell r="G183">
            <v>182</v>
          </cell>
          <cell r="H183">
            <v>42005</v>
          </cell>
          <cell r="I183">
            <v>2958465</v>
          </cell>
          <cell r="J183">
            <v>6</v>
          </cell>
          <cell r="K183" t="str">
            <v>Kustannuspaikka</v>
          </cell>
          <cell r="L183">
            <v>240336</v>
          </cell>
          <cell r="M183" t="str">
            <v>Neurotieteen tutkimusyksikkö</v>
          </cell>
          <cell r="N183">
            <v>24</v>
          </cell>
          <cell r="O183" t="str">
            <v>Oulun yliopisto</v>
          </cell>
          <cell r="P183">
            <v>2410</v>
          </cell>
          <cell r="Q183" t="str">
            <v>Tiedekunnat</v>
          </cell>
          <cell r="R183">
            <v>24030</v>
          </cell>
          <cell r="S183" t="str">
            <v>LÄÄKETIETEELLINEN TIEDEKUNTA</v>
          </cell>
          <cell r="T183" t="str">
            <v>LTK</v>
          </cell>
        </row>
        <row r="184">
          <cell r="A184">
            <v>240337</v>
          </cell>
          <cell r="B184" t="str">
            <v>PEDEGO-tutkimusyksikkö</v>
          </cell>
          <cell r="C184" t="str">
            <v>PEDEGO Research Unit</v>
          </cell>
          <cell r="D184" t="str">
            <v>PEDEGO</v>
          </cell>
          <cell r="E184">
            <v>6</v>
          </cell>
          <cell r="F184">
            <v>240337</v>
          </cell>
          <cell r="G184">
            <v>183</v>
          </cell>
          <cell r="H184">
            <v>42005</v>
          </cell>
          <cell r="I184">
            <v>2958465</v>
          </cell>
          <cell r="J184">
            <v>5</v>
          </cell>
          <cell r="K184" t="str">
            <v>Tulosyksikkö</v>
          </cell>
          <cell r="L184">
            <v>24030</v>
          </cell>
          <cell r="M184" t="str">
            <v>LÄÄKETIETEELLINEN TIEDEKUNTA</v>
          </cell>
          <cell r="N184">
            <v>24</v>
          </cell>
          <cell r="O184" t="str">
            <v>Oulun yliopisto</v>
          </cell>
          <cell r="P184">
            <v>2410</v>
          </cell>
          <cell r="Q184" t="str">
            <v>Tiedekunnat</v>
          </cell>
          <cell r="R184">
            <v>24030</v>
          </cell>
          <cell r="S184" t="str">
            <v>LÄÄKETIETEELLINEN TIEDEKUNTA</v>
          </cell>
          <cell r="T184" t="str">
            <v>LTK</v>
          </cell>
        </row>
        <row r="185">
          <cell r="A185">
            <v>2403370</v>
          </cell>
          <cell r="B185" t="str">
            <v>PEDEGO-tutkimusyksikkö</v>
          </cell>
          <cell r="C185" t="str">
            <v>PEDEGO Research Unit</v>
          </cell>
          <cell r="D185" t="str">
            <v>PEDEGO</v>
          </cell>
          <cell r="E185">
            <v>6</v>
          </cell>
          <cell r="F185">
            <v>2403370</v>
          </cell>
          <cell r="G185">
            <v>184</v>
          </cell>
          <cell r="H185">
            <v>42005</v>
          </cell>
          <cell r="I185">
            <v>2958465</v>
          </cell>
          <cell r="J185">
            <v>6</v>
          </cell>
          <cell r="K185" t="str">
            <v>Kustannuspaikka</v>
          </cell>
          <cell r="L185">
            <v>240337</v>
          </cell>
          <cell r="M185" t="str">
            <v>PEDEGO-tutkimusyksikkö</v>
          </cell>
          <cell r="N185">
            <v>24</v>
          </cell>
          <cell r="O185" t="str">
            <v>Oulun yliopisto</v>
          </cell>
          <cell r="P185">
            <v>2410</v>
          </cell>
          <cell r="Q185" t="str">
            <v>Tiedekunnat</v>
          </cell>
          <cell r="R185">
            <v>24030</v>
          </cell>
          <cell r="S185" t="str">
            <v>LÄÄKETIETEELLINEN TIEDEKUNTA</v>
          </cell>
          <cell r="T185" t="str">
            <v>LTK</v>
          </cell>
        </row>
        <row r="186">
          <cell r="A186">
            <v>240338</v>
          </cell>
          <cell r="B186" t="str">
            <v>Kirurgian, anestesiologian ja tehohoidon tutkimusyksikkö</v>
          </cell>
          <cell r="C186" t="str">
            <v>Research Unit of Surgery, Anesthesia and Intensive Care</v>
          </cell>
          <cell r="D186" t="str">
            <v>Surgery</v>
          </cell>
          <cell r="E186">
            <v>7</v>
          </cell>
          <cell r="F186">
            <v>240338</v>
          </cell>
          <cell r="G186">
            <v>185</v>
          </cell>
          <cell r="H186">
            <v>42005</v>
          </cell>
          <cell r="I186">
            <v>2958465</v>
          </cell>
          <cell r="J186">
            <v>5</v>
          </cell>
          <cell r="K186" t="str">
            <v>Tulosyksikkö</v>
          </cell>
          <cell r="L186">
            <v>24030</v>
          </cell>
          <cell r="M186" t="str">
            <v>LÄÄKETIETEELLINEN TIEDEKUNTA</v>
          </cell>
          <cell r="N186">
            <v>24</v>
          </cell>
          <cell r="O186" t="str">
            <v>Oulun yliopisto</v>
          </cell>
          <cell r="P186">
            <v>2410</v>
          </cell>
          <cell r="Q186" t="str">
            <v>Tiedekunnat</v>
          </cell>
          <cell r="R186">
            <v>24030</v>
          </cell>
          <cell r="S186" t="str">
            <v>LÄÄKETIETEELLINEN TIEDEKUNTA</v>
          </cell>
          <cell r="T186" t="str">
            <v>LTK</v>
          </cell>
        </row>
        <row r="187">
          <cell r="A187">
            <v>2403380</v>
          </cell>
          <cell r="B187" t="str">
            <v>Kirurgian, anestesiologian ja tehohoidon tutkimusyksikkö</v>
          </cell>
          <cell r="C187" t="str">
            <v>Research Unit of Surgery, Anesthesia and Intensive Care</v>
          </cell>
          <cell r="D187" t="str">
            <v>Surgery</v>
          </cell>
          <cell r="E187">
            <v>7</v>
          </cell>
          <cell r="F187">
            <v>2403380</v>
          </cell>
          <cell r="G187">
            <v>186</v>
          </cell>
          <cell r="H187">
            <v>42005</v>
          </cell>
          <cell r="I187">
            <v>2958465</v>
          </cell>
          <cell r="J187">
            <v>6</v>
          </cell>
          <cell r="K187" t="str">
            <v>Kustannuspaikka</v>
          </cell>
          <cell r="L187">
            <v>240338</v>
          </cell>
          <cell r="M187" t="str">
            <v>Kirurgian, anestesiologian ja tehohoidon tutkimusyksikkö</v>
          </cell>
          <cell r="N187">
            <v>24</v>
          </cell>
          <cell r="O187" t="str">
            <v>Oulun yliopisto</v>
          </cell>
          <cell r="P187">
            <v>2410</v>
          </cell>
          <cell r="Q187" t="str">
            <v>Tiedekunnat</v>
          </cell>
          <cell r="R187">
            <v>24030</v>
          </cell>
          <cell r="S187" t="str">
            <v>LÄÄKETIETEELLINEN TIEDEKUNTA</v>
          </cell>
          <cell r="T187" t="str">
            <v>LTK</v>
          </cell>
        </row>
        <row r="188">
          <cell r="A188">
            <v>240339</v>
          </cell>
          <cell r="B188" t="str">
            <v>Hoitotieteen ja terveyshallintotieteen tutkimusyksikkö</v>
          </cell>
          <cell r="C188" t="str">
            <v>Research Unit of Nursing Science and Health Management</v>
          </cell>
          <cell r="D188" t="str">
            <v>Nursing science</v>
          </cell>
          <cell r="E188">
            <v>15</v>
          </cell>
          <cell r="F188">
            <v>240339</v>
          </cell>
          <cell r="G188">
            <v>187</v>
          </cell>
          <cell r="H188">
            <v>42005</v>
          </cell>
          <cell r="I188">
            <v>2958465</v>
          </cell>
          <cell r="J188">
            <v>5</v>
          </cell>
          <cell r="K188" t="str">
            <v>Tulosyksikkö</v>
          </cell>
          <cell r="L188">
            <v>24030</v>
          </cell>
          <cell r="M188" t="str">
            <v>LÄÄKETIETEELLINEN TIEDEKUNTA</v>
          </cell>
          <cell r="N188">
            <v>24</v>
          </cell>
          <cell r="O188" t="str">
            <v>Oulun yliopisto</v>
          </cell>
          <cell r="P188">
            <v>2410</v>
          </cell>
          <cell r="Q188" t="str">
            <v>Tiedekunnat</v>
          </cell>
          <cell r="R188">
            <v>24030</v>
          </cell>
          <cell r="S188" t="str">
            <v>LÄÄKETIETEELLINEN TIEDEKUNTA</v>
          </cell>
          <cell r="T188" t="str">
            <v>LTK</v>
          </cell>
        </row>
        <row r="189">
          <cell r="A189">
            <v>2403390</v>
          </cell>
          <cell r="B189" t="str">
            <v>Hoitotieteen ja terveyshallintotieteen tutkimusyksikkö</v>
          </cell>
          <cell r="C189" t="str">
            <v>Research Unit of Nursing Science and Health Management</v>
          </cell>
          <cell r="D189" t="str">
            <v>Nursing science</v>
          </cell>
          <cell r="E189">
            <v>15</v>
          </cell>
          <cell r="F189">
            <v>2403390</v>
          </cell>
          <cell r="G189">
            <v>188</v>
          </cell>
          <cell r="H189">
            <v>42005</v>
          </cell>
          <cell r="I189">
            <v>2958465</v>
          </cell>
          <cell r="J189">
            <v>6</v>
          </cell>
          <cell r="K189" t="str">
            <v>Kustannuspaikka</v>
          </cell>
          <cell r="L189">
            <v>240339</v>
          </cell>
          <cell r="M189" t="str">
            <v>Hoitotieteen ja terveyshallintotieteen tutkimusyksikkö</v>
          </cell>
          <cell r="N189">
            <v>24</v>
          </cell>
          <cell r="O189" t="str">
            <v>Oulun yliopisto</v>
          </cell>
          <cell r="P189">
            <v>2410</v>
          </cell>
          <cell r="Q189" t="str">
            <v>Tiedekunnat</v>
          </cell>
          <cell r="R189">
            <v>24030</v>
          </cell>
          <cell r="S189" t="str">
            <v>LÄÄKETIETEELLINEN TIEDEKUNTA</v>
          </cell>
          <cell r="T189" t="str">
            <v>LTK</v>
          </cell>
        </row>
        <row r="190">
          <cell r="A190">
            <v>240340</v>
          </cell>
          <cell r="B190" t="str">
            <v>Lääketieteellisen kuvantamisen, fysiikan ja tekniikan tutkimusyksikkö</v>
          </cell>
          <cell r="C190" t="str">
            <v>Research Unit of Medical Imaging, Physics and Technology</v>
          </cell>
          <cell r="D190" t="str">
            <v>MIPT</v>
          </cell>
          <cell r="E190">
            <v>4</v>
          </cell>
          <cell r="F190">
            <v>240340</v>
          </cell>
          <cell r="G190">
            <v>189</v>
          </cell>
          <cell r="H190">
            <v>42005</v>
          </cell>
          <cell r="I190">
            <v>2958465</v>
          </cell>
          <cell r="J190">
            <v>5</v>
          </cell>
          <cell r="K190" t="str">
            <v>Tulosyksikkö</v>
          </cell>
          <cell r="L190">
            <v>24030</v>
          </cell>
          <cell r="M190" t="str">
            <v>LÄÄKETIETEELLINEN TIEDEKUNTA</v>
          </cell>
          <cell r="N190">
            <v>24</v>
          </cell>
          <cell r="O190" t="str">
            <v>Oulun yliopisto</v>
          </cell>
          <cell r="P190">
            <v>2410</v>
          </cell>
          <cell r="Q190" t="str">
            <v>Tiedekunnat</v>
          </cell>
          <cell r="R190">
            <v>24030</v>
          </cell>
          <cell r="S190" t="str">
            <v>LÄÄKETIETEELLINEN TIEDEKUNTA</v>
          </cell>
          <cell r="T190" t="str">
            <v>LTK</v>
          </cell>
        </row>
        <row r="191">
          <cell r="A191">
            <v>2403400</v>
          </cell>
          <cell r="B191" t="str">
            <v>Lääketieteellisen kuvantamisen, fysiikan ja tekniikan tutkimusyksikkö</v>
          </cell>
          <cell r="C191" t="str">
            <v>Research Unit of Medical Imaging, Physics and Technology</v>
          </cell>
          <cell r="D191" t="str">
            <v>MIPT</v>
          </cell>
          <cell r="E191">
            <v>4</v>
          </cell>
          <cell r="F191">
            <v>2403400</v>
          </cell>
          <cell r="G191">
            <v>190</v>
          </cell>
          <cell r="H191">
            <v>42005</v>
          </cell>
          <cell r="I191">
            <v>2958465</v>
          </cell>
          <cell r="J191">
            <v>6</v>
          </cell>
          <cell r="K191" t="str">
            <v>Kustannuspaikka</v>
          </cell>
          <cell r="L191">
            <v>240340</v>
          </cell>
          <cell r="M191" t="str">
            <v>Lääketieteellisen kuvantamisen, fysiikan ja tekniikan tutkimusyksikkö</v>
          </cell>
          <cell r="N191">
            <v>24</v>
          </cell>
          <cell r="O191" t="str">
            <v>Oulun yliopisto</v>
          </cell>
          <cell r="P191">
            <v>2410</v>
          </cell>
          <cell r="Q191" t="str">
            <v>Tiedekunnat</v>
          </cell>
          <cell r="R191">
            <v>24030</v>
          </cell>
          <cell r="S191" t="str">
            <v>LÄÄKETIETEELLINEN TIEDEKUNTA</v>
          </cell>
          <cell r="T191" t="str">
            <v>LTK</v>
          </cell>
        </row>
        <row r="192">
          <cell r="A192">
            <v>240341</v>
          </cell>
          <cell r="B192" t="str">
            <v>Syövän ja translationaalisen lääketieteen tutkimyksikkö</v>
          </cell>
          <cell r="C192" t="str">
            <v>Cancer Research and Translational Medicine Research Unit</v>
          </cell>
          <cell r="D192" t="str">
            <v>Cancer and Translat Med</v>
          </cell>
          <cell r="E192">
            <v>23</v>
          </cell>
          <cell r="F192">
            <v>240341</v>
          </cell>
          <cell r="G192">
            <v>191</v>
          </cell>
          <cell r="H192">
            <v>42005</v>
          </cell>
          <cell r="I192">
            <v>2958465</v>
          </cell>
          <cell r="J192">
            <v>5</v>
          </cell>
          <cell r="K192" t="str">
            <v>Tulosyksikkö</v>
          </cell>
          <cell r="L192">
            <v>24030</v>
          </cell>
          <cell r="M192" t="str">
            <v>LÄÄKETIETEELLINEN TIEDEKUNTA</v>
          </cell>
          <cell r="N192">
            <v>24</v>
          </cell>
          <cell r="O192" t="str">
            <v>Oulun yliopisto</v>
          </cell>
          <cell r="P192">
            <v>2410</v>
          </cell>
          <cell r="Q192" t="str">
            <v>Tiedekunnat</v>
          </cell>
          <cell r="R192">
            <v>24030</v>
          </cell>
          <cell r="S192" t="str">
            <v>LÄÄKETIETEELLINEN TIEDEKUNTA</v>
          </cell>
          <cell r="T192" t="str">
            <v>LTK</v>
          </cell>
        </row>
        <row r="193">
          <cell r="A193">
            <v>2403410</v>
          </cell>
          <cell r="B193" t="str">
            <v>Syövän ja translationaalisen lääketieteen tutkimyksikkö</v>
          </cell>
          <cell r="C193" t="str">
            <v>Cancer Research and Translational Medicine Research Unit</v>
          </cell>
          <cell r="D193" t="str">
            <v>Cancer and Translat Med</v>
          </cell>
          <cell r="E193">
            <v>23</v>
          </cell>
          <cell r="F193">
            <v>2403410</v>
          </cell>
          <cell r="G193">
            <v>192</v>
          </cell>
          <cell r="H193">
            <v>42005</v>
          </cell>
          <cell r="I193">
            <v>2958465</v>
          </cell>
          <cell r="J193">
            <v>6</v>
          </cell>
          <cell r="K193" t="str">
            <v>Kustannuspaikka</v>
          </cell>
          <cell r="L193">
            <v>240341</v>
          </cell>
          <cell r="M193" t="str">
            <v>Syövän ja translationaalisen lääketieteen tutkimyksikkö</v>
          </cell>
          <cell r="N193">
            <v>24</v>
          </cell>
          <cell r="O193" t="str">
            <v>Oulun yliopisto</v>
          </cell>
          <cell r="P193">
            <v>2410</v>
          </cell>
          <cell r="Q193" t="str">
            <v>Tiedekunnat</v>
          </cell>
          <cell r="R193">
            <v>24030</v>
          </cell>
          <cell r="S193" t="str">
            <v>LÄÄKETIETEELLINEN TIEDEKUNTA</v>
          </cell>
          <cell r="T193" t="str">
            <v>LTK</v>
          </cell>
        </row>
        <row r="194">
          <cell r="A194">
            <v>240342</v>
          </cell>
          <cell r="B194" t="str">
            <v>Biolääketieteellinen tutkimusyksikkö</v>
          </cell>
          <cell r="C194" t="str">
            <v xml:space="preserve">Research Unit of Biomedicine </v>
          </cell>
          <cell r="D194" t="str">
            <v>Biomedicine</v>
          </cell>
          <cell r="E194">
            <v>11</v>
          </cell>
          <cell r="F194">
            <v>240342</v>
          </cell>
          <cell r="G194">
            <v>193</v>
          </cell>
          <cell r="H194">
            <v>42005</v>
          </cell>
          <cell r="I194">
            <v>2958465</v>
          </cell>
          <cell r="J194">
            <v>5</v>
          </cell>
          <cell r="K194" t="str">
            <v>Tulosyksikkö</v>
          </cell>
          <cell r="L194">
            <v>24030</v>
          </cell>
          <cell r="M194" t="str">
            <v>LÄÄKETIETEELLINEN TIEDEKUNTA</v>
          </cell>
          <cell r="N194">
            <v>24</v>
          </cell>
          <cell r="O194" t="str">
            <v>Oulun yliopisto</v>
          </cell>
          <cell r="P194">
            <v>2410</v>
          </cell>
          <cell r="Q194" t="str">
            <v>Tiedekunnat</v>
          </cell>
          <cell r="R194">
            <v>24030</v>
          </cell>
          <cell r="S194" t="str">
            <v>LÄÄKETIETEELLINEN TIEDEKUNTA</v>
          </cell>
          <cell r="T194" t="str">
            <v>LTK</v>
          </cell>
        </row>
        <row r="195">
          <cell r="A195">
            <v>2403420</v>
          </cell>
          <cell r="B195" t="str">
            <v>Biolääketieteellinen tutkimusyksikkö</v>
          </cell>
          <cell r="C195" t="str">
            <v xml:space="preserve">Research Unit of Biomedicine </v>
          </cell>
          <cell r="D195" t="str">
            <v>Biomedicine</v>
          </cell>
          <cell r="E195">
            <v>11</v>
          </cell>
          <cell r="F195">
            <v>2403420</v>
          </cell>
          <cell r="G195">
            <v>194</v>
          </cell>
          <cell r="H195">
            <v>42005</v>
          </cell>
          <cell r="I195">
            <v>2958465</v>
          </cell>
          <cell r="J195">
            <v>6</v>
          </cell>
          <cell r="K195" t="str">
            <v>Kustannuspaikka</v>
          </cell>
          <cell r="L195">
            <v>240342</v>
          </cell>
          <cell r="M195" t="str">
            <v>Biolääketieteellinen tutkimusyksikkö</v>
          </cell>
          <cell r="N195">
            <v>24</v>
          </cell>
          <cell r="O195" t="str">
            <v>Oulun yliopisto</v>
          </cell>
          <cell r="P195">
            <v>2410</v>
          </cell>
          <cell r="Q195" t="str">
            <v>Tiedekunnat</v>
          </cell>
          <cell r="R195">
            <v>24030</v>
          </cell>
          <cell r="S195" t="str">
            <v>LÄÄKETIETEELLINEN TIEDEKUNTA</v>
          </cell>
          <cell r="T195" t="str">
            <v>LTK</v>
          </cell>
        </row>
        <row r="196">
          <cell r="A196">
            <v>240343</v>
          </cell>
          <cell r="B196" t="str">
            <v>Biopankki Borealis</v>
          </cell>
          <cell r="C196" t="str">
            <v>Northern Finland Biobank Borealis</v>
          </cell>
          <cell r="D196" t="str">
            <v>Biobank Borealis</v>
          </cell>
          <cell r="E196">
            <v>16</v>
          </cell>
          <cell r="F196">
            <v>240343</v>
          </cell>
          <cell r="G196">
            <v>195</v>
          </cell>
          <cell r="H196">
            <v>42005</v>
          </cell>
          <cell r="I196">
            <v>2958465</v>
          </cell>
          <cell r="J196">
            <v>5</v>
          </cell>
          <cell r="K196" t="str">
            <v>Tulosyksikkö</v>
          </cell>
          <cell r="L196">
            <v>24030</v>
          </cell>
          <cell r="M196" t="str">
            <v>LÄÄKETIETEELLINEN TIEDEKUNTA</v>
          </cell>
          <cell r="N196">
            <v>24</v>
          </cell>
          <cell r="O196" t="str">
            <v>Oulun yliopisto</v>
          </cell>
          <cell r="P196">
            <v>2410</v>
          </cell>
          <cell r="Q196" t="str">
            <v>Tiedekunnat</v>
          </cell>
          <cell r="R196">
            <v>24030</v>
          </cell>
          <cell r="S196" t="str">
            <v>LÄÄKETIETEELLINEN TIEDEKUNTA</v>
          </cell>
          <cell r="T196" t="str">
            <v>LTK</v>
          </cell>
        </row>
        <row r="197">
          <cell r="A197">
            <v>2403430</v>
          </cell>
          <cell r="B197" t="str">
            <v>Biopankki Borealis</v>
          </cell>
          <cell r="C197" t="str">
            <v>Northern Finland Biobank Borealis</v>
          </cell>
          <cell r="D197" t="str">
            <v>Biobank Borealis</v>
          </cell>
          <cell r="E197">
            <v>16</v>
          </cell>
          <cell r="F197">
            <v>2403430</v>
          </cell>
          <cell r="G197">
            <v>196</v>
          </cell>
          <cell r="H197">
            <v>42005</v>
          </cell>
          <cell r="I197">
            <v>2958465</v>
          </cell>
          <cell r="J197">
            <v>6</v>
          </cell>
          <cell r="K197" t="str">
            <v>Kustannuspaikka</v>
          </cell>
          <cell r="L197">
            <v>240343</v>
          </cell>
          <cell r="M197" t="str">
            <v>Biopankki Borealis</v>
          </cell>
          <cell r="N197">
            <v>24</v>
          </cell>
          <cell r="O197" t="str">
            <v>Oulun yliopisto</v>
          </cell>
          <cell r="P197">
            <v>2410</v>
          </cell>
          <cell r="Q197" t="str">
            <v>Tiedekunnat</v>
          </cell>
          <cell r="R197">
            <v>24030</v>
          </cell>
          <cell r="S197" t="str">
            <v>LÄÄKETIETEELLINEN TIEDEKUNTA</v>
          </cell>
          <cell r="T197" t="str">
            <v>LTK</v>
          </cell>
        </row>
        <row r="198">
          <cell r="A198">
            <v>240335</v>
          </cell>
          <cell r="B198" t="str">
            <v>KNK- ja silmätautien tutkimusyksikkö 31.1.2016 saakka</v>
          </cell>
          <cell r="C198" t="str">
            <v>Research Unit of Otorhinolaryngology and Opthalmonogy, until 31.1.2016</v>
          </cell>
          <cell r="D198" t="str">
            <v>Otorhinolaryng. and Opthalmon.</v>
          </cell>
          <cell r="E198">
            <v>30</v>
          </cell>
          <cell r="F198">
            <v>240335</v>
          </cell>
          <cell r="G198">
            <v>197</v>
          </cell>
          <cell r="H198">
            <v>42005</v>
          </cell>
          <cell r="I198">
            <v>42400</v>
          </cell>
          <cell r="J198">
            <v>5</v>
          </cell>
          <cell r="K198" t="str">
            <v>Tulosyksikkö</v>
          </cell>
          <cell r="L198">
            <v>24030</v>
          </cell>
          <cell r="M198" t="str">
            <v>LÄÄKETIETEELLINEN TIEDEKUNTA</v>
          </cell>
          <cell r="N198">
            <v>24</v>
          </cell>
          <cell r="O198" t="str">
            <v>Oulun yliopisto</v>
          </cell>
          <cell r="P198">
            <v>2410</v>
          </cell>
          <cell r="Q198" t="str">
            <v>Tiedekunnat</v>
          </cell>
          <cell r="R198">
            <v>24030</v>
          </cell>
          <cell r="S198" t="str">
            <v>LÄÄKETIETEELLINEN TIEDEKUNTA</v>
          </cell>
          <cell r="T198" t="str">
            <v>LTK</v>
          </cell>
        </row>
        <row r="199">
          <cell r="A199">
            <v>2403350</v>
          </cell>
          <cell r="B199" t="str">
            <v>KNK- ja silmätautien tutkimusyksikkö 31.1.2016 saakka</v>
          </cell>
          <cell r="C199" t="str">
            <v>Research Unit of Otorhinolaryngology and Opthalmonogy, until 31.1.2016</v>
          </cell>
          <cell r="D199" t="str">
            <v>Otorhinolaryng. and Opthalmon.</v>
          </cell>
          <cell r="E199">
            <v>30</v>
          </cell>
          <cell r="F199">
            <v>2403350</v>
          </cell>
          <cell r="G199">
            <v>198</v>
          </cell>
          <cell r="H199">
            <v>42005</v>
          </cell>
          <cell r="I199">
            <v>42400</v>
          </cell>
          <cell r="J199">
            <v>6</v>
          </cell>
          <cell r="K199" t="str">
            <v>Kustannuspaikka</v>
          </cell>
          <cell r="L199">
            <v>240335</v>
          </cell>
          <cell r="M199" t="str">
            <v>KNK- ja silmätautien tutkimusyksikkö 31.1.2016 saakka</v>
          </cell>
          <cell r="N199">
            <v>24</v>
          </cell>
          <cell r="O199" t="str">
            <v>Oulun yliopisto</v>
          </cell>
          <cell r="P199">
            <v>2410</v>
          </cell>
          <cell r="Q199" t="str">
            <v>Tiedekunnat</v>
          </cell>
          <cell r="R199">
            <v>24030</v>
          </cell>
          <cell r="S199" t="str">
            <v>LÄÄKETIETEELLINEN TIEDEKUNTA</v>
          </cell>
          <cell r="T199" t="str">
            <v>LTK</v>
          </cell>
        </row>
        <row r="200">
          <cell r="A200">
            <v>240301</v>
          </cell>
          <cell r="B200" t="str">
            <v>Lääketieteellisen tiedekunnan tekn. jaos 31.12.2014 saakka</v>
          </cell>
          <cell r="C200" t="str">
            <v>Technical Services Unit of Faculty of Medicine, until 31.12.2014</v>
          </cell>
          <cell r="D200" t="str">
            <v>Technical Services of FMed</v>
          </cell>
          <cell r="E200">
            <v>26</v>
          </cell>
          <cell r="F200">
            <v>240301</v>
          </cell>
          <cell r="G200">
            <v>199</v>
          </cell>
          <cell r="H200">
            <v>34700</v>
          </cell>
          <cell r="I200">
            <v>42004</v>
          </cell>
          <cell r="J200">
            <v>5</v>
          </cell>
          <cell r="K200" t="str">
            <v>Tulosyksikkö</v>
          </cell>
          <cell r="L200">
            <v>24030</v>
          </cell>
          <cell r="M200" t="str">
            <v>LÄÄKETIETEELLINEN TIEDEKUNTA</v>
          </cell>
          <cell r="N200">
            <v>24</v>
          </cell>
          <cell r="O200" t="str">
            <v>Oulun yliopisto</v>
          </cell>
          <cell r="P200">
            <v>2410</v>
          </cell>
          <cell r="Q200" t="str">
            <v>Tiedekunnat</v>
          </cell>
          <cell r="R200">
            <v>24030</v>
          </cell>
          <cell r="S200" t="str">
            <v>LÄÄKETIETEELLINEN TIEDEKUNTA</v>
          </cell>
          <cell r="T200" t="str">
            <v>LTK</v>
          </cell>
        </row>
        <row r="201">
          <cell r="A201">
            <v>2403010</v>
          </cell>
          <cell r="B201" t="str">
            <v>Lääketieteellisen tdk teknillinen jaosto 31.12.2014 saakka</v>
          </cell>
          <cell r="C201" t="str">
            <v>Technical Services Unit of Faculty of Medicine, until 31.12.2014</v>
          </cell>
          <cell r="D201" t="str">
            <v>Technical Services of FMed</v>
          </cell>
          <cell r="E201">
            <v>26</v>
          </cell>
          <cell r="F201">
            <v>2403010</v>
          </cell>
          <cell r="G201">
            <v>200</v>
          </cell>
          <cell r="H201">
            <v>39814</v>
          </cell>
          <cell r="I201">
            <v>42004</v>
          </cell>
          <cell r="J201">
            <v>6</v>
          </cell>
          <cell r="K201" t="str">
            <v>Kustannuspaikka</v>
          </cell>
          <cell r="L201">
            <v>240301</v>
          </cell>
          <cell r="M201" t="str">
            <v>Lääketieteellisen tiedekunnan tekn. jaos 31.12.2014 saakka</v>
          </cell>
          <cell r="N201">
            <v>24</v>
          </cell>
          <cell r="O201" t="str">
            <v>Oulun yliopisto</v>
          </cell>
          <cell r="P201">
            <v>2410</v>
          </cell>
          <cell r="Q201" t="str">
            <v>Tiedekunnat</v>
          </cell>
          <cell r="R201">
            <v>24030</v>
          </cell>
          <cell r="S201" t="str">
            <v>LÄÄKETIETEELLINEN TIEDEKUNTA</v>
          </cell>
          <cell r="T201" t="str">
            <v>LTK</v>
          </cell>
        </row>
        <row r="202">
          <cell r="A202">
            <v>240302</v>
          </cell>
          <cell r="B202" t="str">
            <v>Molekyyliendokrinologian tutkimusyksikkö 31.12.2014 saakka</v>
          </cell>
          <cell r="C202" t="str">
            <v>Research Center for Molecular Endocrinology, until 31.12.2014</v>
          </cell>
          <cell r="D202" t="str">
            <v>Molecular Endocrinology</v>
          </cell>
          <cell r="E202">
            <v>23</v>
          </cell>
          <cell r="F202">
            <v>240302</v>
          </cell>
          <cell r="G202">
            <v>201</v>
          </cell>
          <cell r="H202">
            <v>34700</v>
          </cell>
          <cell r="I202">
            <v>42004</v>
          </cell>
          <cell r="J202">
            <v>5</v>
          </cell>
          <cell r="K202" t="str">
            <v>Tulosyksikkö</v>
          </cell>
          <cell r="L202">
            <v>24030</v>
          </cell>
          <cell r="M202" t="str">
            <v>LÄÄKETIETEELLINEN TIEDEKUNTA</v>
          </cell>
          <cell r="N202">
            <v>24</v>
          </cell>
          <cell r="O202" t="str">
            <v>Oulun yliopisto</v>
          </cell>
          <cell r="P202">
            <v>2410</v>
          </cell>
          <cell r="Q202" t="str">
            <v>Tiedekunnat</v>
          </cell>
          <cell r="R202">
            <v>24030</v>
          </cell>
          <cell r="S202" t="str">
            <v>LÄÄKETIETEELLINEN TIEDEKUNTA</v>
          </cell>
          <cell r="T202" t="str">
            <v>LTK</v>
          </cell>
        </row>
        <row r="203">
          <cell r="A203">
            <v>2403020</v>
          </cell>
          <cell r="B203" t="str">
            <v>Molekyyliendokrinologian tutkimusyksikkö 31.12.2014 saakka</v>
          </cell>
          <cell r="C203" t="str">
            <v>Research Center for Molecular Endocrinology, until 31.12.2014</v>
          </cell>
          <cell r="D203" t="str">
            <v>Molecular Endocrinology</v>
          </cell>
          <cell r="E203">
            <v>23</v>
          </cell>
          <cell r="F203">
            <v>2403020</v>
          </cell>
          <cell r="G203">
            <v>202</v>
          </cell>
          <cell r="H203">
            <v>39814</v>
          </cell>
          <cell r="I203">
            <v>42004</v>
          </cell>
          <cell r="J203">
            <v>6</v>
          </cell>
          <cell r="K203" t="str">
            <v>Kustannuspaikka</v>
          </cell>
          <cell r="L203">
            <v>240302</v>
          </cell>
          <cell r="M203" t="str">
            <v>Molekyyliendokrinologian tutkimusyksikkö 31.12.2014 saakka</v>
          </cell>
          <cell r="N203">
            <v>24</v>
          </cell>
          <cell r="O203" t="str">
            <v>Oulun yliopisto</v>
          </cell>
          <cell r="P203">
            <v>2410</v>
          </cell>
          <cell r="Q203" t="str">
            <v>Tiedekunnat</v>
          </cell>
          <cell r="R203">
            <v>24030</v>
          </cell>
          <cell r="S203" t="str">
            <v>LÄÄKETIETEELLINEN TIEDEKUNTA</v>
          </cell>
          <cell r="T203" t="str">
            <v>LTK</v>
          </cell>
        </row>
        <row r="204">
          <cell r="A204">
            <v>240303</v>
          </cell>
          <cell r="B204" t="str">
            <v>Biolääketieteen laitos 31.12.2014 saakka</v>
          </cell>
          <cell r="C204" t="str">
            <v>Institute of Biomedicine, until 31.12.2014</v>
          </cell>
          <cell r="D204" t="str">
            <v>Biomedicine</v>
          </cell>
          <cell r="E204">
            <v>11</v>
          </cell>
          <cell r="F204">
            <v>240303</v>
          </cell>
          <cell r="G204">
            <v>203</v>
          </cell>
          <cell r="H204">
            <v>34700</v>
          </cell>
          <cell r="I204">
            <v>42004</v>
          </cell>
          <cell r="J204">
            <v>5</v>
          </cell>
          <cell r="K204" t="str">
            <v>Tulosyksikkö</v>
          </cell>
          <cell r="L204">
            <v>24030</v>
          </cell>
          <cell r="M204" t="str">
            <v>LÄÄKETIETEELLINEN TIEDEKUNTA</v>
          </cell>
          <cell r="N204">
            <v>24</v>
          </cell>
          <cell r="O204" t="str">
            <v>Oulun yliopisto</v>
          </cell>
          <cell r="P204">
            <v>2410</v>
          </cell>
          <cell r="Q204" t="str">
            <v>Tiedekunnat</v>
          </cell>
          <cell r="R204">
            <v>24030</v>
          </cell>
          <cell r="S204" t="str">
            <v>LÄÄKETIETEELLINEN TIEDEKUNTA</v>
          </cell>
          <cell r="T204" t="str">
            <v>LTK</v>
          </cell>
        </row>
        <row r="205">
          <cell r="A205">
            <v>2403030</v>
          </cell>
          <cell r="B205" t="str">
            <v>Biolääketieteen laitos yhteiset 31.12.2014 saakka</v>
          </cell>
          <cell r="C205" t="str">
            <v>Institute of Biomedicine, until 31.12.2014</v>
          </cell>
          <cell r="D205" t="str">
            <v>Biomedicine</v>
          </cell>
          <cell r="E205">
            <v>11</v>
          </cell>
          <cell r="F205">
            <v>2403030</v>
          </cell>
          <cell r="G205">
            <v>204</v>
          </cell>
          <cell r="H205">
            <v>39814</v>
          </cell>
          <cell r="I205">
            <v>42004</v>
          </cell>
          <cell r="J205">
            <v>6</v>
          </cell>
          <cell r="K205" t="str">
            <v>Kustannuspaikka</v>
          </cell>
          <cell r="L205">
            <v>240303</v>
          </cell>
          <cell r="M205" t="str">
            <v>Biolääketieteen laitos 31.12.2014 saakka</v>
          </cell>
          <cell r="N205">
            <v>24</v>
          </cell>
          <cell r="O205" t="str">
            <v>Oulun yliopisto</v>
          </cell>
          <cell r="P205">
            <v>2410</v>
          </cell>
          <cell r="Q205" t="str">
            <v>Tiedekunnat</v>
          </cell>
          <cell r="R205">
            <v>24030</v>
          </cell>
          <cell r="S205" t="str">
            <v>LÄÄKETIETEELLINEN TIEDEKUNTA</v>
          </cell>
          <cell r="T205" t="str">
            <v>LTK</v>
          </cell>
        </row>
        <row r="206">
          <cell r="A206">
            <v>2403031</v>
          </cell>
          <cell r="B206" t="str">
            <v>Anatomia ja solubiologia 31.12.2014 saakka</v>
          </cell>
          <cell r="C206" t="str">
            <v>Anatomy and Cell Biology, until 31.12.2014</v>
          </cell>
          <cell r="D206" t="str">
            <v>Anatomy and Cell Biology</v>
          </cell>
          <cell r="E206">
            <v>24</v>
          </cell>
          <cell r="F206">
            <v>2403031</v>
          </cell>
          <cell r="G206">
            <v>205</v>
          </cell>
          <cell r="H206">
            <v>39814</v>
          </cell>
          <cell r="I206">
            <v>42004</v>
          </cell>
          <cell r="J206">
            <v>6</v>
          </cell>
          <cell r="K206" t="str">
            <v>Kustannuspaikka</v>
          </cell>
          <cell r="L206">
            <v>240303</v>
          </cell>
          <cell r="M206" t="str">
            <v>Biolääketieteen laitos 31.12.2014 saakka</v>
          </cell>
          <cell r="N206">
            <v>24</v>
          </cell>
          <cell r="O206" t="str">
            <v>Oulun yliopisto</v>
          </cell>
          <cell r="P206">
            <v>2410</v>
          </cell>
          <cell r="Q206" t="str">
            <v>Tiedekunnat</v>
          </cell>
          <cell r="R206">
            <v>24030</v>
          </cell>
          <cell r="S206" t="str">
            <v>LÄÄKETIETEELLINEN TIEDEKUNTA</v>
          </cell>
          <cell r="T206" t="str">
            <v>LTK</v>
          </cell>
        </row>
        <row r="207">
          <cell r="A207">
            <v>2403032</v>
          </cell>
          <cell r="B207" t="str">
            <v>Farmakologia ja toksikologia 31.12.2014 saakka</v>
          </cell>
          <cell r="C207" t="str">
            <v>Pharmacology and Toxicology, until 31.12.2014</v>
          </cell>
          <cell r="D207" t="str">
            <v>Pharmacology and Toxicology</v>
          </cell>
          <cell r="E207">
            <v>27</v>
          </cell>
          <cell r="F207">
            <v>2403032</v>
          </cell>
          <cell r="G207">
            <v>206</v>
          </cell>
          <cell r="H207">
            <v>39814</v>
          </cell>
          <cell r="I207">
            <v>42004</v>
          </cell>
          <cell r="J207">
            <v>6</v>
          </cell>
          <cell r="K207" t="str">
            <v>Kustannuspaikka</v>
          </cell>
          <cell r="L207">
            <v>240303</v>
          </cell>
          <cell r="M207" t="str">
            <v>Biolääketieteen laitos 31.12.2014 saakka</v>
          </cell>
          <cell r="N207">
            <v>24</v>
          </cell>
          <cell r="O207" t="str">
            <v>Oulun yliopisto</v>
          </cell>
          <cell r="P207">
            <v>2410</v>
          </cell>
          <cell r="Q207" t="str">
            <v>Tiedekunnat</v>
          </cell>
          <cell r="R207">
            <v>24030</v>
          </cell>
          <cell r="S207" t="str">
            <v>LÄÄKETIETEELLINEN TIEDEKUNTA</v>
          </cell>
          <cell r="T207" t="str">
            <v>LTK</v>
          </cell>
        </row>
        <row r="208">
          <cell r="A208">
            <v>2403033</v>
          </cell>
          <cell r="B208" t="str">
            <v>Fysiologia 31.12.2014 saakka</v>
          </cell>
          <cell r="C208" t="str">
            <v>Physiology, until 31.12.2014</v>
          </cell>
          <cell r="D208" t="str">
            <v>Physiology</v>
          </cell>
          <cell r="E208">
            <v>10</v>
          </cell>
          <cell r="F208">
            <v>2403033</v>
          </cell>
          <cell r="G208">
            <v>207</v>
          </cell>
          <cell r="H208">
            <v>39814</v>
          </cell>
          <cell r="I208">
            <v>42004</v>
          </cell>
          <cell r="J208">
            <v>6</v>
          </cell>
          <cell r="K208" t="str">
            <v>Kustannuspaikka</v>
          </cell>
          <cell r="L208">
            <v>240303</v>
          </cell>
          <cell r="M208" t="str">
            <v>Biolääketieteen laitos 31.12.2014 saakka</v>
          </cell>
          <cell r="N208">
            <v>24</v>
          </cell>
          <cell r="O208" t="str">
            <v>Oulun yliopisto</v>
          </cell>
          <cell r="P208">
            <v>2410</v>
          </cell>
          <cell r="Q208" t="str">
            <v>Tiedekunnat</v>
          </cell>
          <cell r="R208">
            <v>24030</v>
          </cell>
          <cell r="S208" t="str">
            <v>LÄÄKETIETEELLINEN TIEDEKUNTA</v>
          </cell>
          <cell r="T208" t="str">
            <v>LTK</v>
          </cell>
        </row>
        <row r="209">
          <cell r="A209">
            <v>2403034</v>
          </cell>
          <cell r="B209" t="str">
            <v>Lääketiet. biokemia ja molekyylibiologia 31.12.2013 saakka</v>
          </cell>
          <cell r="C209" t="str">
            <v>Medical Biochemistry and Molecular Biology, until 31.12.2013</v>
          </cell>
          <cell r="D209" t="str">
            <v>Med. Bioch. and Molecul. Biol.</v>
          </cell>
          <cell r="E209">
            <v>30</v>
          </cell>
          <cell r="F209">
            <v>2403034</v>
          </cell>
          <cell r="G209">
            <v>208</v>
          </cell>
          <cell r="H209">
            <v>39814</v>
          </cell>
          <cell r="I209">
            <v>41639</v>
          </cell>
          <cell r="J209">
            <v>6</v>
          </cell>
          <cell r="K209" t="str">
            <v>Kustannuspaikka</v>
          </cell>
          <cell r="L209">
            <v>240303</v>
          </cell>
          <cell r="M209" t="str">
            <v>Biolääketieteen laitos 31.12.2014 saakka</v>
          </cell>
          <cell r="N209">
            <v>24</v>
          </cell>
          <cell r="O209" t="str">
            <v>Oulun yliopisto</v>
          </cell>
          <cell r="P209">
            <v>2410</v>
          </cell>
          <cell r="Q209" t="str">
            <v>Tiedekunnat</v>
          </cell>
          <cell r="R209">
            <v>24030</v>
          </cell>
          <cell r="S209" t="str">
            <v>LÄÄKETIETEELLINEN TIEDEKUNTA</v>
          </cell>
          <cell r="T209" t="str">
            <v>LTK</v>
          </cell>
        </row>
        <row r="210">
          <cell r="A210">
            <v>2403035</v>
          </cell>
          <cell r="B210" t="str">
            <v>Lääketieteen tekniikka 31.12.2014 saakka</v>
          </cell>
          <cell r="C210" t="str">
            <v>Medical Technology, until 31.12.2014</v>
          </cell>
          <cell r="D210" t="str">
            <v>Medical Technology</v>
          </cell>
          <cell r="E210">
            <v>18</v>
          </cell>
          <cell r="F210">
            <v>2403035</v>
          </cell>
          <cell r="G210">
            <v>209</v>
          </cell>
          <cell r="H210">
            <v>39814</v>
          </cell>
          <cell r="I210">
            <v>42004</v>
          </cell>
          <cell r="J210">
            <v>6</v>
          </cell>
          <cell r="K210" t="str">
            <v>Kustannuspaikka</v>
          </cell>
          <cell r="L210">
            <v>240303</v>
          </cell>
          <cell r="M210" t="str">
            <v>Biolääketieteen laitos 31.12.2014 saakka</v>
          </cell>
          <cell r="N210">
            <v>24</v>
          </cell>
          <cell r="O210" t="str">
            <v>Oulun yliopisto</v>
          </cell>
          <cell r="P210">
            <v>2410</v>
          </cell>
          <cell r="Q210" t="str">
            <v>Tiedekunnat</v>
          </cell>
          <cell r="R210">
            <v>24030</v>
          </cell>
          <cell r="S210" t="str">
            <v>LÄÄKETIETEELLINEN TIEDEKUNTA</v>
          </cell>
          <cell r="T210" t="str">
            <v>LTK</v>
          </cell>
        </row>
        <row r="211">
          <cell r="A211">
            <v>240304</v>
          </cell>
          <cell r="B211" t="str">
            <v>Diagnostiikan laitos 31.12.2014 saakka</v>
          </cell>
          <cell r="C211" t="str">
            <v>Institute of Diagnostics, until 31.12.2014</v>
          </cell>
          <cell r="D211" t="str">
            <v>Diagnostics</v>
          </cell>
          <cell r="E211">
            <v>11</v>
          </cell>
          <cell r="F211">
            <v>240304</v>
          </cell>
          <cell r="G211">
            <v>210</v>
          </cell>
          <cell r="H211">
            <v>34700</v>
          </cell>
          <cell r="I211">
            <v>42004</v>
          </cell>
          <cell r="J211">
            <v>5</v>
          </cell>
          <cell r="K211" t="str">
            <v>Tulosyksikkö</v>
          </cell>
          <cell r="L211">
            <v>24030</v>
          </cell>
          <cell r="M211" t="str">
            <v>LÄÄKETIETEELLINEN TIEDEKUNTA</v>
          </cell>
          <cell r="N211">
            <v>24</v>
          </cell>
          <cell r="O211" t="str">
            <v>Oulun yliopisto</v>
          </cell>
          <cell r="P211">
            <v>2410</v>
          </cell>
          <cell r="Q211" t="str">
            <v>Tiedekunnat</v>
          </cell>
          <cell r="R211">
            <v>24030</v>
          </cell>
          <cell r="S211" t="str">
            <v>LÄÄKETIETEELLINEN TIEDEKUNTA</v>
          </cell>
          <cell r="T211" t="str">
            <v>LTK</v>
          </cell>
        </row>
        <row r="212">
          <cell r="A212">
            <v>2403040</v>
          </cell>
          <cell r="B212" t="str">
            <v>Diagnostiikan laitos yhteiset 31.12.2014 saakka</v>
          </cell>
          <cell r="C212" t="str">
            <v>Institute of Diagnostics, until 31.12.2014</v>
          </cell>
          <cell r="D212" t="str">
            <v>Diagnostics</v>
          </cell>
          <cell r="E212">
            <v>11</v>
          </cell>
          <cell r="F212">
            <v>2403040</v>
          </cell>
          <cell r="G212">
            <v>211</v>
          </cell>
          <cell r="H212">
            <v>39814</v>
          </cell>
          <cell r="I212">
            <v>42004</v>
          </cell>
          <cell r="J212">
            <v>6</v>
          </cell>
          <cell r="K212" t="str">
            <v>Kustannuspaikka</v>
          </cell>
          <cell r="L212">
            <v>240304</v>
          </cell>
          <cell r="M212" t="str">
            <v>Diagnostiikan laitos 31.12.2014 saakka</v>
          </cell>
          <cell r="N212">
            <v>24</v>
          </cell>
          <cell r="O212" t="str">
            <v>Oulun yliopisto</v>
          </cell>
          <cell r="P212">
            <v>2410</v>
          </cell>
          <cell r="Q212" t="str">
            <v>Tiedekunnat</v>
          </cell>
          <cell r="R212">
            <v>24030</v>
          </cell>
          <cell r="S212" t="str">
            <v>LÄÄKETIETEELLINEN TIEDEKUNTA</v>
          </cell>
          <cell r="T212" t="str">
            <v>LTK</v>
          </cell>
        </row>
        <row r="213">
          <cell r="A213">
            <v>2403041</v>
          </cell>
          <cell r="B213" t="str">
            <v>Kliininen kemia 31.12.2014 saakka</v>
          </cell>
          <cell r="C213" t="str">
            <v>Clinical Chemistry, until 31.12.2014</v>
          </cell>
          <cell r="D213" t="str">
            <v>Clinical Chemistry</v>
          </cell>
          <cell r="E213">
            <v>18</v>
          </cell>
          <cell r="F213">
            <v>2403041</v>
          </cell>
          <cell r="G213">
            <v>212</v>
          </cell>
          <cell r="H213">
            <v>39814</v>
          </cell>
          <cell r="I213">
            <v>42004</v>
          </cell>
          <cell r="J213">
            <v>6</v>
          </cell>
          <cell r="K213" t="str">
            <v>Kustannuspaikka</v>
          </cell>
          <cell r="L213">
            <v>240304</v>
          </cell>
          <cell r="M213" t="str">
            <v>Diagnostiikan laitos 31.12.2014 saakka</v>
          </cell>
          <cell r="N213">
            <v>24</v>
          </cell>
          <cell r="O213" t="str">
            <v>Oulun yliopisto</v>
          </cell>
          <cell r="P213">
            <v>2410</v>
          </cell>
          <cell r="Q213" t="str">
            <v>Tiedekunnat</v>
          </cell>
          <cell r="R213">
            <v>24030</v>
          </cell>
          <cell r="S213" t="str">
            <v>LÄÄKETIETEELLINEN TIEDEKUNTA</v>
          </cell>
          <cell r="T213" t="str">
            <v>LTK</v>
          </cell>
        </row>
        <row r="214">
          <cell r="A214">
            <v>2403042</v>
          </cell>
          <cell r="B214" t="str">
            <v>Mikrobiologia 31.12.2014 saakka</v>
          </cell>
          <cell r="C214" t="str">
            <v>Medical Microbiology, until 31.12.2014</v>
          </cell>
          <cell r="D214" t="str">
            <v>Medical Microbiology</v>
          </cell>
          <cell r="E214">
            <v>20</v>
          </cell>
          <cell r="F214">
            <v>2403042</v>
          </cell>
          <cell r="G214">
            <v>213</v>
          </cell>
          <cell r="H214">
            <v>39814</v>
          </cell>
          <cell r="I214">
            <v>42004</v>
          </cell>
          <cell r="J214">
            <v>6</v>
          </cell>
          <cell r="K214" t="str">
            <v>Kustannuspaikka</v>
          </cell>
          <cell r="L214">
            <v>240304</v>
          </cell>
          <cell r="M214" t="str">
            <v>Diagnostiikan laitos 31.12.2014 saakka</v>
          </cell>
          <cell r="N214">
            <v>24</v>
          </cell>
          <cell r="O214" t="str">
            <v>Oulun yliopisto</v>
          </cell>
          <cell r="P214">
            <v>2410</v>
          </cell>
          <cell r="Q214" t="str">
            <v>Tiedekunnat</v>
          </cell>
          <cell r="R214">
            <v>24030</v>
          </cell>
          <cell r="S214" t="str">
            <v>LÄÄKETIETEELLINEN TIEDEKUNTA</v>
          </cell>
          <cell r="T214" t="str">
            <v>LTK</v>
          </cell>
        </row>
        <row r="215">
          <cell r="A215">
            <v>2403043</v>
          </cell>
          <cell r="B215" t="str">
            <v>Oikeuslääketiede 31.12.2014 saakka</v>
          </cell>
          <cell r="C215" t="str">
            <v>Forensic Medicine, until 31.12.2014</v>
          </cell>
          <cell r="D215" t="str">
            <v>Forensic Medicine</v>
          </cell>
          <cell r="E215">
            <v>17</v>
          </cell>
          <cell r="F215">
            <v>2403043</v>
          </cell>
          <cell r="G215">
            <v>214</v>
          </cell>
          <cell r="H215">
            <v>39814</v>
          </cell>
          <cell r="I215">
            <v>42004</v>
          </cell>
          <cell r="J215">
            <v>6</v>
          </cell>
          <cell r="K215" t="str">
            <v>Kustannuspaikka</v>
          </cell>
          <cell r="L215">
            <v>240304</v>
          </cell>
          <cell r="M215" t="str">
            <v>Diagnostiikan laitos 31.12.2014 saakka</v>
          </cell>
          <cell r="N215">
            <v>24</v>
          </cell>
          <cell r="O215" t="str">
            <v>Oulun yliopisto</v>
          </cell>
          <cell r="P215">
            <v>2410</v>
          </cell>
          <cell r="Q215" t="str">
            <v>Tiedekunnat</v>
          </cell>
          <cell r="R215">
            <v>24030</v>
          </cell>
          <cell r="S215" t="str">
            <v>LÄÄKETIETEELLINEN TIEDEKUNTA</v>
          </cell>
          <cell r="T215" t="str">
            <v>LTK</v>
          </cell>
        </row>
        <row r="216">
          <cell r="A216">
            <v>2403044</v>
          </cell>
          <cell r="B216" t="str">
            <v>Patologia 31.12.2014 saakka</v>
          </cell>
          <cell r="C216" t="str">
            <v>Pathology, until 31.12.2014</v>
          </cell>
          <cell r="D216" t="str">
            <v>Pathology</v>
          </cell>
          <cell r="E216">
            <v>9</v>
          </cell>
          <cell r="F216">
            <v>2403044</v>
          </cell>
          <cell r="G216">
            <v>215</v>
          </cell>
          <cell r="H216">
            <v>39814</v>
          </cell>
          <cell r="I216">
            <v>42004</v>
          </cell>
          <cell r="J216">
            <v>6</v>
          </cell>
          <cell r="K216" t="str">
            <v>Kustannuspaikka</v>
          </cell>
          <cell r="L216">
            <v>240304</v>
          </cell>
          <cell r="M216" t="str">
            <v>Diagnostiikan laitos 31.12.2014 saakka</v>
          </cell>
          <cell r="N216">
            <v>24</v>
          </cell>
          <cell r="O216" t="str">
            <v>Oulun yliopisto</v>
          </cell>
          <cell r="P216">
            <v>2410</v>
          </cell>
          <cell r="Q216" t="str">
            <v>Tiedekunnat</v>
          </cell>
          <cell r="R216">
            <v>24030</v>
          </cell>
          <cell r="S216" t="str">
            <v>LÄÄKETIETEELLINEN TIEDEKUNTA</v>
          </cell>
          <cell r="T216" t="str">
            <v>LTK</v>
          </cell>
        </row>
        <row r="217">
          <cell r="A217">
            <v>2403045</v>
          </cell>
          <cell r="B217" t="str">
            <v>Radiologia 31.12.2014 saakka</v>
          </cell>
          <cell r="C217" t="str">
            <v>Diagnostic Radiology, until 31.12.2014</v>
          </cell>
          <cell r="D217" t="str">
            <v>Diagnostic Radiology</v>
          </cell>
          <cell r="E217">
            <v>20</v>
          </cell>
          <cell r="F217">
            <v>2403045</v>
          </cell>
          <cell r="G217">
            <v>216</v>
          </cell>
          <cell r="H217">
            <v>39814</v>
          </cell>
          <cell r="I217">
            <v>42004</v>
          </cell>
          <cell r="J217">
            <v>6</v>
          </cell>
          <cell r="K217" t="str">
            <v>Kustannuspaikka</v>
          </cell>
          <cell r="L217">
            <v>240304</v>
          </cell>
          <cell r="M217" t="str">
            <v>Diagnostiikan laitos 31.12.2014 saakka</v>
          </cell>
          <cell r="N217">
            <v>24</v>
          </cell>
          <cell r="O217" t="str">
            <v>Oulun yliopisto</v>
          </cell>
          <cell r="P217">
            <v>2410</v>
          </cell>
          <cell r="Q217" t="str">
            <v>Tiedekunnat</v>
          </cell>
          <cell r="R217">
            <v>24030</v>
          </cell>
          <cell r="S217" t="str">
            <v>LÄÄKETIETEELLINEN TIEDEKUNTA</v>
          </cell>
          <cell r="T217" t="str">
            <v>LTK</v>
          </cell>
        </row>
        <row r="218">
          <cell r="A218">
            <v>240306</v>
          </cell>
          <cell r="B218" t="str">
            <v>Kliinisen lääketieteen laitos 31.12.2014 saakka</v>
          </cell>
          <cell r="C218" t="str">
            <v>Institute of Clinical Medicine, until 31.12.2014</v>
          </cell>
          <cell r="D218" t="str">
            <v>Institute of Clinical Medicine</v>
          </cell>
          <cell r="E218">
            <v>30</v>
          </cell>
          <cell r="F218">
            <v>240306</v>
          </cell>
          <cell r="G218">
            <v>217</v>
          </cell>
          <cell r="H218">
            <v>34700</v>
          </cell>
          <cell r="I218">
            <v>42004</v>
          </cell>
          <cell r="J218">
            <v>5</v>
          </cell>
          <cell r="K218" t="str">
            <v>Tulosyksikkö</v>
          </cell>
          <cell r="L218">
            <v>24030</v>
          </cell>
          <cell r="M218" t="str">
            <v>LÄÄKETIETEELLINEN TIEDEKUNTA</v>
          </cell>
          <cell r="N218">
            <v>24</v>
          </cell>
          <cell r="O218" t="str">
            <v>Oulun yliopisto</v>
          </cell>
          <cell r="P218">
            <v>2410</v>
          </cell>
          <cell r="Q218" t="str">
            <v>Tiedekunnat</v>
          </cell>
          <cell r="R218">
            <v>24030</v>
          </cell>
          <cell r="S218" t="str">
            <v>LÄÄKETIETEELLINEN TIEDEKUNTA</v>
          </cell>
          <cell r="T218" t="str">
            <v>LTK</v>
          </cell>
        </row>
        <row r="219">
          <cell r="A219">
            <v>2403060</v>
          </cell>
          <cell r="B219" t="str">
            <v>Kliinisen lääketieteen laitos yhteiset 31.12.2014 saakka</v>
          </cell>
          <cell r="C219" t="str">
            <v>Institute of Clinical Medicine, until 31.12.2014</v>
          </cell>
          <cell r="D219" t="str">
            <v>Institute of Clinical Medicine</v>
          </cell>
          <cell r="E219">
            <v>30</v>
          </cell>
          <cell r="F219">
            <v>2403060</v>
          </cell>
          <cell r="G219">
            <v>218</v>
          </cell>
          <cell r="H219">
            <v>39814</v>
          </cell>
          <cell r="I219">
            <v>42004</v>
          </cell>
          <cell r="J219">
            <v>6</v>
          </cell>
          <cell r="K219" t="str">
            <v>Kustannuspaikka</v>
          </cell>
          <cell r="L219">
            <v>240306</v>
          </cell>
          <cell r="M219" t="str">
            <v>Kliinisen lääketieteen laitos 31.12.2014 saakka</v>
          </cell>
          <cell r="N219">
            <v>24</v>
          </cell>
          <cell r="O219" t="str">
            <v>Oulun yliopisto</v>
          </cell>
          <cell r="P219">
            <v>2410</v>
          </cell>
          <cell r="Q219" t="str">
            <v>Tiedekunnat</v>
          </cell>
          <cell r="R219">
            <v>24030</v>
          </cell>
          <cell r="S219" t="str">
            <v>LÄÄKETIETEELLINEN TIEDEKUNTA</v>
          </cell>
          <cell r="T219" t="str">
            <v>LTK</v>
          </cell>
        </row>
        <row r="220">
          <cell r="A220">
            <v>2403061</v>
          </cell>
          <cell r="B220" t="str">
            <v>Anestesiologia 31.12.2014 saakka</v>
          </cell>
          <cell r="C220" t="str">
            <v>Anaesthesiology, until 31.12.2014</v>
          </cell>
          <cell r="D220" t="str">
            <v>Anaesthesiology</v>
          </cell>
          <cell r="E220">
            <v>15</v>
          </cell>
          <cell r="F220">
            <v>2403061</v>
          </cell>
          <cell r="G220">
            <v>219</v>
          </cell>
          <cell r="H220">
            <v>39814</v>
          </cell>
          <cell r="I220">
            <v>42004</v>
          </cell>
          <cell r="J220">
            <v>6</v>
          </cell>
          <cell r="K220" t="str">
            <v>Kustannuspaikka</v>
          </cell>
          <cell r="L220">
            <v>240306</v>
          </cell>
          <cell r="M220" t="str">
            <v>Kliinisen lääketieteen laitos 31.12.2014 saakka</v>
          </cell>
          <cell r="N220">
            <v>24</v>
          </cell>
          <cell r="O220" t="str">
            <v>Oulun yliopisto</v>
          </cell>
          <cell r="P220">
            <v>2410</v>
          </cell>
          <cell r="Q220" t="str">
            <v>Tiedekunnat</v>
          </cell>
          <cell r="R220">
            <v>24030</v>
          </cell>
          <cell r="S220" t="str">
            <v>LÄÄKETIETEELLINEN TIEDEKUNTA</v>
          </cell>
          <cell r="T220" t="str">
            <v>LTK</v>
          </cell>
        </row>
        <row r="221">
          <cell r="A221">
            <v>2403062</v>
          </cell>
          <cell r="B221" t="str">
            <v>Fysiatria 31.12.2014 saakka</v>
          </cell>
          <cell r="C221" t="str">
            <v>Physical Medicine and Rehabilitation, until 31.12.2014</v>
          </cell>
          <cell r="D221" t="str">
            <v>Physical Medicine and Rehabil.</v>
          </cell>
          <cell r="E221">
            <v>30</v>
          </cell>
          <cell r="F221">
            <v>2403062</v>
          </cell>
          <cell r="G221">
            <v>220</v>
          </cell>
          <cell r="H221">
            <v>39814</v>
          </cell>
          <cell r="I221">
            <v>42004</v>
          </cell>
          <cell r="J221">
            <v>6</v>
          </cell>
          <cell r="K221" t="str">
            <v>Kustannuspaikka</v>
          </cell>
          <cell r="L221">
            <v>240306</v>
          </cell>
          <cell r="M221" t="str">
            <v>Kliinisen lääketieteen laitos 31.12.2014 saakka</v>
          </cell>
          <cell r="N221">
            <v>24</v>
          </cell>
          <cell r="O221" t="str">
            <v>Oulun yliopisto</v>
          </cell>
          <cell r="P221">
            <v>2410</v>
          </cell>
          <cell r="Q221" t="str">
            <v>Tiedekunnat</v>
          </cell>
          <cell r="R221">
            <v>24030</v>
          </cell>
          <cell r="S221" t="str">
            <v>LÄÄKETIETEELLINEN TIEDEKUNTA</v>
          </cell>
          <cell r="T221" t="str">
            <v>LTK</v>
          </cell>
        </row>
        <row r="222">
          <cell r="A222">
            <v>2403063</v>
          </cell>
          <cell r="B222" t="str">
            <v>Iho- ja sukupuolitaudit 31.12.2014 saakka</v>
          </cell>
          <cell r="C222" t="str">
            <v>Dermatology and Venereology, until 31.12.2014</v>
          </cell>
          <cell r="D222" t="str">
            <v>Dermatology and Venereology</v>
          </cell>
          <cell r="E222">
            <v>27</v>
          </cell>
          <cell r="F222">
            <v>2403063</v>
          </cell>
          <cell r="G222">
            <v>221</v>
          </cell>
          <cell r="H222">
            <v>39814</v>
          </cell>
          <cell r="I222">
            <v>42004</v>
          </cell>
          <cell r="J222">
            <v>6</v>
          </cell>
          <cell r="K222" t="str">
            <v>Kustannuspaikka</v>
          </cell>
          <cell r="L222">
            <v>240306</v>
          </cell>
          <cell r="M222" t="str">
            <v>Kliinisen lääketieteen laitos 31.12.2014 saakka</v>
          </cell>
          <cell r="N222">
            <v>24</v>
          </cell>
          <cell r="O222" t="str">
            <v>Oulun yliopisto</v>
          </cell>
          <cell r="P222">
            <v>2410</v>
          </cell>
          <cell r="Q222" t="str">
            <v>Tiedekunnat</v>
          </cell>
          <cell r="R222">
            <v>24030</v>
          </cell>
          <cell r="S222" t="str">
            <v>LÄÄKETIETEELLINEN TIEDEKUNTA</v>
          </cell>
          <cell r="T222" t="str">
            <v>LTK</v>
          </cell>
        </row>
        <row r="223">
          <cell r="A223">
            <v>2403064</v>
          </cell>
          <cell r="B223" t="str">
            <v>Kirurgia 31.12.2014 saakka</v>
          </cell>
          <cell r="C223" t="str">
            <v>Surgery, until 31.12.2014</v>
          </cell>
          <cell r="D223" t="str">
            <v>Surgery</v>
          </cell>
          <cell r="E223">
            <v>7</v>
          </cell>
          <cell r="F223">
            <v>2403064</v>
          </cell>
          <cell r="G223">
            <v>222</v>
          </cell>
          <cell r="H223">
            <v>39814</v>
          </cell>
          <cell r="I223">
            <v>42004</v>
          </cell>
          <cell r="J223">
            <v>6</v>
          </cell>
          <cell r="K223" t="str">
            <v>Kustannuspaikka</v>
          </cell>
          <cell r="L223">
            <v>240306</v>
          </cell>
          <cell r="M223" t="str">
            <v>Kliinisen lääketieteen laitos 31.12.2014 saakka</v>
          </cell>
          <cell r="N223">
            <v>24</v>
          </cell>
          <cell r="O223" t="str">
            <v>Oulun yliopisto</v>
          </cell>
          <cell r="P223">
            <v>2410</v>
          </cell>
          <cell r="Q223" t="str">
            <v>Tiedekunnat</v>
          </cell>
          <cell r="R223">
            <v>24030</v>
          </cell>
          <cell r="S223" t="str">
            <v>LÄÄKETIETEELLINEN TIEDEKUNTA</v>
          </cell>
          <cell r="T223" t="str">
            <v>LTK</v>
          </cell>
        </row>
        <row r="224">
          <cell r="A224">
            <v>2403065</v>
          </cell>
          <cell r="B224" t="str">
            <v>Korva-, nenä-, ja kurkkutaudit 31.12.2014 saakka</v>
          </cell>
          <cell r="C224" t="str">
            <v>Otorhinolaryngology, until 31.12.2014</v>
          </cell>
          <cell r="D224" t="str">
            <v>Otorhinolaryngology</v>
          </cell>
          <cell r="E224">
            <v>19</v>
          </cell>
          <cell r="F224">
            <v>2403065</v>
          </cell>
          <cell r="G224">
            <v>223</v>
          </cell>
          <cell r="H224">
            <v>39814</v>
          </cell>
          <cell r="I224">
            <v>42004</v>
          </cell>
          <cell r="J224">
            <v>6</v>
          </cell>
          <cell r="K224" t="str">
            <v>Kustannuspaikka</v>
          </cell>
          <cell r="L224">
            <v>240306</v>
          </cell>
          <cell r="M224" t="str">
            <v>Kliinisen lääketieteen laitos 31.12.2014 saakka</v>
          </cell>
          <cell r="N224">
            <v>24</v>
          </cell>
          <cell r="O224" t="str">
            <v>Oulun yliopisto</v>
          </cell>
          <cell r="P224">
            <v>2410</v>
          </cell>
          <cell r="Q224" t="str">
            <v>Tiedekunnat</v>
          </cell>
          <cell r="R224">
            <v>24030</v>
          </cell>
          <cell r="S224" t="str">
            <v>LÄÄKETIETEELLINEN TIEDEKUNTA</v>
          </cell>
          <cell r="T224" t="str">
            <v>LTK</v>
          </cell>
        </row>
        <row r="225">
          <cell r="A225">
            <v>2403066</v>
          </cell>
          <cell r="B225" t="str">
            <v>Lastentaudit 31.12.2014 saakka</v>
          </cell>
          <cell r="C225" t="str">
            <v>Paediatrics, until 31.12.2014</v>
          </cell>
          <cell r="D225" t="str">
            <v>Paediatrics</v>
          </cell>
          <cell r="E225">
            <v>11</v>
          </cell>
          <cell r="F225">
            <v>2403066</v>
          </cell>
          <cell r="G225">
            <v>224</v>
          </cell>
          <cell r="H225">
            <v>39814</v>
          </cell>
          <cell r="I225">
            <v>42004</v>
          </cell>
          <cell r="J225">
            <v>6</v>
          </cell>
          <cell r="K225" t="str">
            <v>Kustannuspaikka</v>
          </cell>
          <cell r="L225">
            <v>240306</v>
          </cell>
          <cell r="M225" t="str">
            <v>Kliinisen lääketieteen laitos 31.12.2014 saakka</v>
          </cell>
          <cell r="N225">
            <v>24</v>
          </cell>
          <cell r="O225" t="str">
            <v>Oulun yliopisto</v>
          </cell>
          <cell r="P225">
            <v>2410</v>
          </cell>
          <cell r="Q225" t="str">
            <v>Tiedekunnat</v>
          </cell>
          <cell r="R225">
            <v>24030</v>
          </cell>
          <cell r="S225" t="str">
            <v>LÄÄKETIETEELLINEN TIEDEKUNTA</v>
          </cell>
          <cell r="T225" t="str">
            <v>LTK</v>
          </cell>
        </row>
        <row r="226">
          <cell r="A226">
            <v>2403067</v>
          </cell>
          <cell r="B226" t="str">
            <v>Neurokirurgia 31.12.2014 saakka</v>
          </cell>
          <cell r="C226" t="str">
            <v>Neurosurgery, until 31.12.2014</v>
          </cell>
          <cell r="D226" t="str">
            <v>Neurosurgery</v>
          </cell>
          <cell r="E226">
            <v>12</v>
          </cell>
          <cell r="F226">
            <v>2403067</v>
          </cell>
          <cell r="G226">
            <v>225</v>
          </cell>
          <cell r="H226">
            <v>39814</v>
          </cell>
          <cell r="I226">
            <v>42004</v>
          </cell>
          <cell r="J226">
            <v>6</v>
          </cell>
          <cell r="K226" t="str">
            <v>Kustannuspaikka</v>
          </cell>
          <cell r="L226">
            <v>240306</v>
          </cell>
          <cell r="M226" t="str">
            <v>Kliinisen lääketieteen laitos 31.12.2014 saakka</v>
          </cell>
          <cell r="N226">
            <v>24</v>
          </cell>
          <cell r="O226" t="str">
            <v>Oulun yliopisto</v>
          </cell>
          <cell r="P226">
            <v>2410</v>
          </cell>
          <cell r="Q226" t="str">
            <v>Tiedekunnat</v>
          </cell>
          <cell r="R226">
            <v>24030</v>
          </cell>
          <cell r="S226" t="str">
            <v>LÄÄKETIETEELLINEN TIEDEKUNTA</v>
          </cell>
          <cell r="T226" t="str">
            <v>LTK</v>
          </cell>
        </row>
        <row r="227">
          <cell r="A227">
            <v>2403068</v>
          </cell>
          <cell r="B227" t="str">
            <v>Neurologia 31.12.2014 saakka</v>
          </cell>
          <cell r="C227" t="str">
            <v>Neurology, until 31.12.2014</v>
          </cell>
          <cell r="D227" t="str">
            <v>Neurology</v>
          </cell>
          <cell r="E227">
            <v>9</v>
          </cell>
          <cell r="F227">
            <v>2403068</v>
          </cell>
          <cell r="G227">
            <v>226</v>
          </cell>
          <cell r="H227">
            <v>39814</v>
          </cell>
          <cell r="I227">
            <v>42004</v>
          </cell>
          <cell r="J227">
            <v>6</v>
          </cell>
          <cell r="K227" t="str">
            <v>Kustannuspaikka</v>
          </cell>
          <cell r="L227">
            <v>240306</v>
          </cell>
          <cell r="M227" t="str">
            <v>Kliinisen lääketieteen laitos 31.12.2014 saakka</v>
          </cell>
          <cell r="N227">
            <v>24</v>
          </cell>
          <cell r="O227" t="str">
            <v>Oulun yliopisto</v>
          </cell>
          <cell r="P227">
            <v>2410</v>
          </cell>
          <cell r="Q227" t="str">
            <v>Tiedekunnat</v>
          </cell>
          <cell r="R227">
            <v>24030</v>
          </cell>
          <cell r="S227" t="str">
            <v>LÄÄKETIETEELLINEN TIEDEKUNTA</v>
          </cell>
          <cell r="T227" t="str">
            <v>LTK</v>
          </cell>
        </row>
        <row r="228">
          <cell r="A228">
            <v>2403069</v>
          </cell>
          <cell r="B228" t="str">
            <v>Perinnöllisyyslääketiede 31.12.2014 saakka</v>
          </cell>
          <cell r="C228" t="str">
            <v>Clinical Genetics, until 31.12.2014</v>
          </cell>
          <cell r="D228" t="str">
            <v>Clinical Genetics</v>
          </cell>
          <cell r="E228">
            <v>17</v>
          </cell>
          <cell r="F228">
            <v>2403069</v>
          </cell>
          <cell r="G228">
            <v>227</v>
          </cell>
          <cell r="H228">
            <v>39814</v>
          </cell>
          <cell r="I228">
            <v>42004</v>
          </cell>
          <cell r="J228">
            <v>6</v>
          </cell>
          <cell r="K228" t="str">
            <v>Kustannuspaikka</v>
          </cell>
          <cell r="L228">
            <v>240306</v>
          </cell>
          <cell r="M228" t="str">
            <v>Kliinisen lääketieteen laitos 31.12.2014 saakka</v>
          </cell>
          <cell r="N228">
            <v>24</v>
          </cell>
          <cell r="O228" t="str">
            <v>Oulun yliopisto</v>
          </cell>
          <cell r="P228">
            <v>2410</v>
          </cell>
          <cell r="Q228" t="str">
            <v>Tiedekunnat</v>
          </cell>
          <cell r="R228">
            <v>24030</v>
          </cell>
          <cell r="S228" t="str">
            <v>LÄÄKETIETEELLINEN TIEDEKUNTA</v>
          </cell>
          <cell r="T228" t="str">
            <v>LTK</v>
          </cell>
        </row>
        <row r="229">
          <cell r="A229">
            <v>2403070</v>
          </cell>
          <cell r="B229" t="str">
            <v>Psykiatria 31.12.2014 saakka</v>
          </cell>
          <cell r="C229" t="str">
            <v>Psychiatry, until 31.12.2014</v>
          </cell>
          <cell r="D229" t="str">
            <v>Psychiatry</v>
          </cell>
          <cell r="E229">
            <v>10</v>
          </cell>
          <cell r="F229">
            <v>2403070</v>
          </cell>
          <cell r="G229">
            <v>228</v>
          </cell>
          <cell r="H229">
            <v>39814</v>
          </cell>
          <cell r="I229">
            <v>42004</v>
          </cell>
          <cell r="J229">
            <v>6</v>
          </cell>
          <cell r="K229" t="str">
            <v>Kustannuspaikka</v>
          </cell>
          <cell r="L229">
            <v>240306</v>
          </cell>
          <cell r="M229" t="str">
            <v>Kliinisen lääketieteen laitos 31.12.2014 saakka</v>
          </cell>
          <cell r="N229">
            <v>24</v>
          </cell>
          <cell r="O229" t="str">
            <v>Oulun yliopisto</v>
          </cell>
          <cell r="P229">
            <v>2410</v>
          </cell>
          <cell r="Q229" t="str">
            <v>Tiedekunnat</v>
          </cell>
          <cell r="R229">
            <v>24030</v>
          </cell>
          <cell r="S229" t="str">
            <v>LÄÄKETIETEELLINEN TIEDEKUNTA</v>
          </cell>
          <cell r="T229" t="str">
            <v>LTK</v>
          </cell>
        </row>
        <row r="230">
          <cell r="A230">
            <v>2403071</v>
          </cell>
          <cell r="B230" t="str">
            <v>Silmätaudit 31.12.2014 saakka</v>
          </cell>
          <cell r="C230" t="str">
            <v>Ophthalmology, until 31.12.2014</v>
          </cell>
          <cell r="D230" t="str">
            <v>Ophthalmology</v>
          </cell>
          <cell r="E230">
            <v>13</v>
          </cell>
          <cell r="F230">
            <v>2403071</v>
          </cell>
          <cell r="G230">
            <v>229</v>
          </cell>
          <cell r="H230">
            <v>39814</v>
          </cell>
          <cell r="I230">
            <v>42004</v>
          </cell>
          <cell r="J230">
            <v>6</v>
          </cell>
          <cell r="K230" t="str">
            <v>Kustannuspaikka</v>
          </cell>
          <cell r="L230">
            <v>240306</v>
          </cell>
          <cell r="M230" t="str">
            <v>Kliinisen lääketieteen laitos 31.12.2014 saakka</v>
          </cell>
          <cell r="N230">
            <v>24</v>
          </cell>
          <cell r="O230" t="str">
            <v>Oulun yliopisto</v>
          </cell>
          <cell r="P230">
            <v>2410</v>
          </cell>
          <cell r="Q230" t="str">
            <v>Tiedekunnat</v>
          </cell>
          <cell r="R230">
            <v>24030</v>
          </cell>
          <cell r="S230" t="str">
            <v>LÄÄKETIETEELLINEN TIEDEKUNTA</v>
          </cell>
          <cell r="T230" t="str">
            <v>LTK</v>
          </cell>
        </row>
        <row r="231">
          <cell r="A231">
            <v>2403072</v>
          </cell>
          <cell r="B231" t="str">
            <v>Sisätaudit 31.12.2014 saakka</v>
          </cell>
          <cell r="C231" t="str">
            <v>Internal Medicine, until 31.12.2014</v>
          </cell>
          <cell r="D231" t="str">
            <v>Internal Medicine</v>
          </cell>
          <cell r="E231">
            <v>17</v>
          </cell>
          <cell r="F231">
            <v>2403072</v>
          </cell>
          <cell r="G231">
            <v>230</v>
          </cell>
          <cell r="H231">
            <v>39814</v>
          </cell>
          <cell r="I231">
            <v>42004</v>
          </cell>
          <cell r="J231">
            <v>6</v>
          </cell>
          <cell r="K231" t="str">
            <v>Kustannuspaikka</v>
          </cell>
          <cell r="L231">
            <v>240306</v>
          </cell>
          <cell r="M231" t="str">
            <v>Kliinisen lääketieteen laitos 31.12.2014 saakka</v>
          </cell>
          <cell r="N231">
            <v>24</v>
          </cell>
          <cell r="O231" t="str">
            <v>Oulun yliopisto</v>
          </cell>
          <cell r="P231">
            <v>2410</v>
          </cell>
          <cell r="Q231" t="str">
            <v>Tiedekunnat</v>
          </cell>
          <cell r="R231">
            <v>24030</v>
          </cell>
          <cell r="S231" t="str">
            <v>LÄÄKETIETEELLINEN TIEDEKUNTA</v>
          </cell>
          <cell r="T231" t="str">
            <v>LTK</v>
          </cell>
        </row>
        <row r="232">
          <cell r="A232">
            <v>2403073</v>
          </cell>
          <cell r="B232" t="str">
            <v>Synnytys- ja naistentaudit 31.12.2014 saakka</v>
          </cell>
          <cell r="C232" t="str">
            <v>Obstetrics and Gynaecology, until 31.12.2014</v>
          </cell>
          <cell r="D232" t="str">
            <v>Obstetrics and Gynaecology</v>
          </cell>
          <cell r="E232">
            <v>26</v>
          </cell>
          <cell r="F232">
            <v>2403073</v>
          </cell>
          <cell r="G232">
            <v>231</v>
          </cell>
          <cell r="H232">
            <v>39814</v>
          </cell>
          <cell r="I232">
            <v>42004</v>
          </cell>
          <cell r="J232">
            <v>6</v>
          </cell>
          <cell r="K232" t="str">
            <v>Kustannuspaikka</v>
          </cell>
          <cell r="L232">
            <v>240306</v>
          </cell>
          <cell r="M232" t="str">
            <v>Kliinisen lääketieteen laitos 31.12.2014 saakka</v>
          </cell>
          <cell r="N232">
            <v>24</v>
          </cell>
          <cell r="O232" t="str">
            <v>Oulun yliopisto</v>
          </cell>
          <cell r="P232">
            <v>2410</v>
          </cell>
          <cell r="Q232" t="str">
            <v>Tiedekunnat</v>
          </cell>
          <cell r="R232">
            <v>24030</v>
          </cell>
          <cell r="S232" t="str">
            <v>LÄÄKETIETEELLINEN TIEDEKUNTA</v>
          </cell>
          <cell r="T232" t="str">
            <v>LTK</v>
          </cell>
        </row>
        <row r="233">
          <cell r="A233">
            <v>2403074</v>
          </cell>
          <cell r="B233" t="str">
            <v>Syöpätaudit ja sädehoito 31.12.2014 saakka</v>
          </cell>
          <cell r="C233" t="str">
            <v>Oncology and Radiotherapy, until 31.12.2014</v>
          </cell>
          <cell r="D233" t="str">
            <v>Oncology and Radiotherapy</v>
          </cell>
          <cell r="E233">
            <v>25</v>
          </cell>
          <cell r="F233">
            <v>2403074</v>
          </cell>
          <cell r="G233">
            <v>232</v>
          </cell>
          <cell r="H233">
            <v>39814</v>
          </cell>
          <cell r="I233">
            <v>42004</v>
          </cell>
          <cell r="J233">
            <v>6</v>
          </cell>
          <cell r="K233" t="str">
            <v>Kustannuspaikka</v>
          </cell>
          <cell r="L233">
            <v>240306</v>
          </cell>
          <cell r="M233" t="str">
            <v>Kliinisen lääketieteen laitos 31.12.2014 saakka</v>
          </cell>
          <cell r="N233">
            <v>24</v>
          </cell>
          <cell r="O233" t="str">
            <v>Oulun yliopisto</v>
          </cell>
          <cell r="P233">
            <v>2410</v>
          </cell>
          <cell r="Q233" t="str">
            <v>Tiedekunnat</v>
          </cell>
          <cell r="R233">
            <v>24030</v>
          </cell>
          <cell r="S233" t="str">
            <v>LÄÄKETIETEELLINEN TIEDEKUNTA</v>
          </cell>
          <cell r="T233" t="str">
            <v>LTK</v>
          </cell>
        </row>
        <row r="234">
          <cell r="A234">
            <v>240308</v>
          </cell>
          <cell r="B234" t="str">
            <v>Terveystieteiden laitos 31.12.2014 saakka</v>
          </cell>
          <cell r="C234" t="str">
            <v>Institution of Health Sciences, until 31.12.2014</v>
          </cell>
          <cell r="D234" t="str">
            <v>Institution of Health Sciences</v>
          </cell>
          <cell r="E234">
            <v>30</v>
          </cell>
          <cell r="F234">
            <v>240308</v>
          </cell>
          <cell r="G234">
            <v>233</v>
          </cell>
          <cell r="H234">
            <v>34700</v>
          </cell>
          <cell r="I234">
            <v>42004</v>
          </cell>
          <cell r="J234">
            <v>5</v>
          </cell>
          <cell r="K234" t="str">
            <v>Tulosyksikkö</v>
          </cell>
          <cell r="L234">
            <v>24030</v>
          </cell>
          <cell r="M234" t="str">
            <v>LÄÄKETIETEELLINEN TIEDEKUNTA</v>
          </cell>
          <cell r="N234">
            <v>24</v>
          </cell>
          <cell r="O234" t="str">
            <v>Oulun yliopisto</v>
          </cell>
          <cell r="P234">
            <v>2410</v>
          </cell>
          <cell r="Q234" t="str">
            <v>Tiedekunnat</v>
          </cell>
          <cell r="R234">
            <v>24030</v>
          </cell>
          <cell r="S234" t="str">
            <v>LÄÄKETIETEELLINEN TIEDEKUNTA</v>
          </cell>
          <cell r="T234" t="str">
            <v>LTK</v>
          </cell>
        </row>
        <row r="235">
          <cell r="A235">
            <v>2403080</v>
          </cell>
          <cell r="B235" t="str">
            <v>Terveystieteiden laitos yhteiset 31.12.2014 saakka</v>
          </cell>
          <cell r="C235" t="str">
            <v>Institution of Health Sciences, until 31.12.2014</v>
          </cell>
          <cell r="D235" t="str">
            <v>Institution of Health Sciences</v>
          </cell>
          <cell r="E235">
            <v>30</v>
          </cell>
          <cell r="F235">
            <v>2403080</v>
          </cell>
          <cell r="G235">
            <v>234</v>
          </cell>
          <cell r="H235">
            <v>39814</v>
          </cell>
          <cell r="I235">
            <v>42004</v>
          </cell>
          <cell r="J235">
            <v>6</v>
          </cell>
          <cell r="K235" t="str">
            <v>Kustannuspaikka</v>
          </cell>
          <cell r="L235">
            <v>240308</v>
          </cell>
          <cell r="M235" t="str">
            <v>Terveystieteiden laitos 31.12.2014 saakka</v>
          </cell>
          <cell r="N235">
            <v>24</v>
          </cell>
          <cell r="O235" t="str">
            <v>Oulun yliopisto</v>
          </cell>
          <cell r="P235">
            <v>2410</v>
          </cell>
          <cell r="Q235" t="str">
            <v>Tiedekunnat</v>
          </cell>
          <cell r="R235">
            <v>24030</v>
          </cell>
          <cell r="S235" t="str">
            <v>LÄÄKETIETEELLINEN TIEDEKUNTA</v>
          </cell>
          <cell r="T235" t="str">
            <v>LTK</v>
          </cell>
        </row>
        <row r="236">
          <cell r="A236">
            <v>2403081</v>
          </cell>
          <cell r="B236" t="str">
            <v>Kansanterveystiede ja yleislääketiede 31.12.2014 saakka</v>
          </cell>
          <cell r="C236" t="str">
            <v>Public Health Science and General Practice, until 31.12.2014</v>
          </cell>
          <cell r="D236" t="str">
            <v>Public Health and Gen. Pract.</v>
          </cell>
          <cell r="E236">
            <v>29</v>
          </cell>
          <cell r="F236">
            <v>2403081</v>
          </cell>
          <cell r="G236">
            <v>235</v>
          </cell>
          <cell r="H236">
            <v>39814</v>
          </cell>
          <cell r="I236">
            <v>42004</v>
          </cell>
          <cell r="J236">
            <v>6</v>
          </cell>
          <cell r="K236" t="str">
            <v>Kustannuspaikka</v>
          </cell>
          <cell r="L236">
            <v>240308</v>
          </cell>
          <cell r="M236" t="str">
            <v>Terveystieteiden laitos 31.12.2014 saakka</v>
          </cell>
          <cell r="N236">
            <v>24</v>
          </cell>
          <cell r="O236" t="str">
            <v>Oulun yliopisto</v>
          </cell>
          <cell r="P236">
            <v>2410</v>
          </cell>
          <cell r="Q236" t="str">
            <v>Tiedekunnat</v>
          </cell>
          <cell r="R236">
            <v>24030</v>
          </cell>
          <cell r="S236" t="str">
            <v>LÄÄKETIETEELLINEN TIEDEKUNTA</v>
          </cell>
          <cell r="T236" t="str">
            <v>LTK</v>
          </cell>
        </row>
        <row r="237">
          <cell r="A237">
            <v>2403082</v>
          </cell>
          <cell r="B237" t="str">
            <v>Hoitotiede ja terveyshallinto 31.12.2014 saakka</v>
          </cell>
          <cell r="C237" t="str">
            <v>Nursing Science and Health Administration, until 31.12.2014</v>
          </cell>
          <cell r="D237" t="str">
            <v>Nursing Science</v>
          </cell>
          <cell r="E237">
            <v>15</v>
          </cell>
          <cell r="F237">
            <v>2403082</v>
          </cell>
          <cell r="G237">
            <v>236</v>
          </cell>
          <cell r="H237">
            <v>39814</v>
          </cell>
          <cell r="I237">
            <v>42004</v>
          </cell>
          <cell r="J237">
            <v>6</v>
          </cell>
          <cell r="K237" t="str">
            <v>Kustannuspaikka</v>
          </cell>
          <cell r="L237">
            <v>240308</v>
          </cell>
          <cell r="M237" t="str">
            <v>Terveystieteiden laitos 31.12.2014 saakka</v>
          </cell>
          <cell r="N237">
            <v>24</v>
          </cell>
          <cell r="O237" t="str">
            <v>Oulun yliopisto</v>
          </cell>
          <cell r="P237">
            <v>2410</v>
          </cell>
          <cell r="Q237" t="str">
            <v>Tiedekunnat</v>
          </cell>
          <cell r="R237">
            <v>24030</v>
          </cell>
          <cell r="S237" t="str">
            <v>LÄÄKETIETEELLINEN TIEDEKUNTA</v>
          </cell>
          <cell r="T237" t="str">
            <v>LTK</v>
          </cell>
        </row>
        <row r="238">
          <cell r="A238">
            <v>24040</v>
          </cell>
          <cell r="B238" t="str">
            <v>OULUN YLIOPISTON KAUPPAKORKEAKOULU</v>
          </cell>
          <cell r="C238" t="str">
            <v>OULU BUSINESS SCHOOL</v>
          </cell>
          <cell r="D238" t="str">
            <v>OBS</v>
          </cell>
          <cell r="E238">
            <v>3</v>
          </cell>
          <cell r="F238">
            <v>24040</v>
          </cell>
          <cell r="G238">
            <v>237</v>
          </cell>
          <cell r="H238">
            <v>34700</v>
          </cell>
          <cell r="I238">
            <v>2958465</v>
          </cell>
          <cell r="J238">
            <v>3</v>
          </cell>
          <cell r="K238" t="str">
            <v>Tiedekunta</v>
          </cell>
          <cell r="L238">
            <v>2410</v>
          </cell>
          <cell r="M238" t="str">
            <v>Tiedekunnat</v>
          </cell>
          <cell r="N238">
            <v>24</v>
          </cell>
          <cell r="O238" t="str">
            <v>Oulun yliopisto</v>
          </cell>
          <cell r="P238">
            <v>2410</v>
          </cell>
          <cell r="Q238" t="str">
            <v>Tiedekunnat</v>
          </cell>
          <cell r="R238">
            <v>24040</v>
          </cell>
          <cell r="S238" t="str">
            <v>OULUN YLIOPISTON KAUPPAKORKEAKOULU</v>
          </cell>
          <cell r="T238" t="str">
            <v>OyKKK</v>
          </cell>
        </row>
        <row r="239">
          <cell r="A239">
            <v>240400</v>
          </cell>
          <cell r="B239" t="str">
            <v>Oulun yliopiston kauppakorkeakoulu</v>
          </cell>
          <cell r="C239" t="str">
            <v>Oulu Business School</v>
          </cell>
          <cell r="D239" t="str">
            <v>OBS shared</v>
          </cell>
          <cell r="E239">
            <v>10</v>
          </cell>
          <cell r="F239">
            <v>240400</v>
          </cell>
          <cell r="G239">
            <v>238</v>
          </cell>
          <cell r="H239">
            <v>34700</v>
          </cell>
          <cell r="I239">
            <v>2958465</v>
          </cell>
          <cell r="J239">
            <v>5</v>
          </cell>
          <cell r="K239" t="str">
            <v>Tulosyksikkö</v>
          </cell>
          <cell r="L239">
            <v>24040</v>
          </cell>
          <cell r="M239" t="str">
            <v>OULUN YLIOPISTON KAUPPAKORKEAKOULU</v>
          </cell>
          <cell r="N239">
            <v>24</v>
          </cell>
          <cell r="O239" t="str">
            <v>Oulun yliopisto</v>
          </cell>
          <cell r="P239">
            <v>2410</v>
          </cell>
          <cell r="Q239" t="str">
            <v>Tiedekunnat</v>
          </cell>
          <cell r="R239">
            <v>24040</v>
          </cell>
          <cell r="S239" t="str">
            <v>OULUN YLIOPISTON KAUPPAKORKEAKOULU</v>
          </cell>
          <cell r="T239" t="str">
            <v>OyKKK</v>
          </cell>
        </row>
        <row r="240">
          <cell r="A240">
            <v>2404000</v>
          </cell>
          <cell r="B240" t="str">
            <v>Oulun yliopiston kauppakorkeakoulu yhteiset</v>
          </cell>
          <cell r="C240" t="str">
            <v>Oulu Business School</v>
          </cell>
          <cell r="D240" t="str">
            <v>OBS shared</v>
          </cell>
          <cell r="E240">
            <v>10</v>
          </cell>
          <cell r="F240">
            <v>2404000</v>
          </cell>
          <cell r="G240">
            <v>239</v>
          </cell>
          <cell r="H240">
            <v>39814</v>
          </cell>
          <cell r="I240">
            <v>2958465</v>
          </cell>
          <cell r="J240">
            <v>6</v>
          </cell>
          <cell r="K240" t="str">
            <v>Kustannuspaikka</v>
          </cell>
          <cell r="L240">
            <v>240400</v>
          </cell>
          <cell r="M240" t="str">
            <v>Oulun yliopiston kauppakorkeakoulu</v>
          </cell>
          <cell r="N240">
            <v>24</v>
          </cell>
          <cell r="O240" t="str">
            <v>Oulun yliopisto</v>
          </cell>
          <cell r="P240">
            <v>2410</v>
          </cell>
          <cell r="Q240" t="str">
            <v>Tiedekunnat</v>
          </cell>
          <cell r="R240">
            <v>24040</v>
          </cell>
          <cell r="S240" t="str">
            <v>OULUN YLIOPISTON KAUPPAKORKEAKOULU</v>
          </cell>
          <cell r="T240" t="str">
            <v>OyKKK</v>
          </cell>
        </row>
        <row r="241">
          <cell r="A241">
            <v>240402</v>
          </cell>
          <cell r="B241" t="str">
            <v>Markkinoinnin, johtamisen ja kansainvälisen liiketoiminnan yksikkö</v>
          </cell>
          <cell r="C241" t="str">
            <v>Department of Marketing, Management and International Business</v>
          </cell>
          <cell r="D241" t="str">
            <v>MMI</v>
          </cell>
          <cell r="E241">
            <v>3</v>
          </cell>
          <cell r="F241">
            <v>240402</v>
          </cell>
          <cell r="G241">
            <v>240</v>
          </cell>
          <cell r="H241">
            <v>34700</v>
          </cell>
          <cell r="I241">
            <v>2958465</v>
          </cell>
          <cell r="J241">
            <v>5</v>
          </cell>
          <cell r="K241" t="str">
            <v>Tulosyksikkö</v>
          </cell>
          <cell r="L241">
            <v>24040</v>
          </cell>
          <cell r="M241" t="str">
            <v>OULUN YLIOPISTON KAUPPAKORKEAKOULU</v>
          </cell>
          <cell r="N241">
            <v>24</v>
          </cell>
          <cell r="O241" t="str">
            <v>Oulun yliopisto</v>
          </cell>
          <cell r="P241">
            <v>2410</v>
          </cell>
          <cell r="Q241" t="str">
            <v>Tiedekunnat</v>
          </cell>
          <cell r="R241">
            <v>24040</v>
          </cell>
          <cell r="S241" t="str">
            <v>OULUN YLIOPISTON KAUPPAKORKEAKOULU</v>
          </cell>
          <cell r="T241" t="str">
            <v>OyKKK</v>
          </cell>
        </row>
        <row r="242">
          <cell r="A242">
            <v>2404020</v>
          </cell>
          <cell r="B242" t="str">
            <v>Markkinoinnin, johtamisen ja kansainvälisen liiketoiminnan yksikkö</v>
          </cell>
          <cell r="C242" t="str">
            <v>Department of Marketing, Management and International Business</v>
          </cell>
          <cell r="D242" t="str">
            <v>MMI</v>
          </cell>
          <cell r="E242">
            <v>3</v>
          </cell>
          <cell r="F242">
            <v>2404020</v>
          </cell>
          <cell r="G242">
            <v>241</v>
          </cell>
          <cell r="H242">
            <v>39814</v>
          </cell>
          <cell r="I242">
            <v>2958465</v>
          </cell>
          <cell r="J242">
            <v>6</v>
          </cell>
          <cell r="K242" t="str">
            <v>Kustannuspaikka</v>
          </cell>
          <cell r="L242">
            <v>240402</v>
          </cell>
          <cell r="M242" t="str">
            <v>Markkinoinnin, johtamisen ja kansainvälisen liiketoiminnan yksikkö</v>
          </cell>
          <cell r="N242">
            <v>24</v>
          </cell>
          <cell r="O242" t="str">
            <v>Oulun yliopisto</v>
          </cell>
          <cell r="P242">
            <v>2410</v>
          </cell>
          <cell r="Q242" t="str">
            <v>Tiedekunnat</v>
          </cell>
          <cell r="R242">
            <v>24040</v>
          </cell>
          <cell r="S242" t="str">
            <v>OULUN YLIOPISTON KAUPPAKORKEAKOULU</v>
          </cell>
          <cell r="T242" t="str">
            <v>OyKKK</v>
          </cell>
        </row>
        <row r="243">
          <cell r="A243">
            <v>240404</v>
          </cell>
          <cell r="B243" t="str">
            <v>Taloustieteen, laskentatoimen ja rahoituksen yksikkö</v>
          </cell>
          <cell r="C243" t="str">
            <v xml:space="preserve">Department of Economics, Accounting and Finance </v>
          </cell>
          <cell r="D243" t="str">
            <v>EAF</v>
          </cell>
          <cell r="E243">
            <v>3</v>
          </cell>
          <cell r="F243">
            <v>240404</v>
          </cell>
          <cell r="G243">
            <v>242</v>
          </cell>
          <cell r="H243">
            <v>34700</v>
          </cell>
          <cell r="I243">
            <v>2958465</v>
          </cell>
          <cell r="J243">
            <v>5</v>
          </cell>
          <cell r="K243" t="str">
            <v>Tulosyksikkö</v>
          </cell>
          <cell r="L243">
            <v>24040</v>
          </cell>
          <cell r="M243" t="str">
            <v>OULUN YLIOPISTON KAUPPAKORKEAKOULU</v>
          </cell>
          <cell r="N243">
            <v>24</v>
          </cell>
          <cell r="O243" t="str">
            <v>Oulun yliopisto</v>
          </cell>
          <cell r="P243">
            <v>2410</v>
          </cell>
          <cell r="Q243" t="str">
            <v>Tiedekunnat</v>
          </cell>
          <cell r="R243">
            <v>24040</v>
          </cell>
          <cell r="S243" t="str">
            <v>OULUN YLIOPISTON KAUPPAKORKEAKOULU</v>
          </cell>
          <cell r="T243" t="str">
            <v>OyKKK</v>
          </cell>
        </row>
        <row r="244">
          <cell r="A244">
            <v>2404040</v>
          </cell>
          <cell r="B244" t="str">
            <v>Taloustieteen, laskentatoimen ja rahoituksen yksikkö</v>
          </cell>
          <cell r="C244" t="str">
            <v xml:space="preserve">Department of Economics, Accounting and Finance </v>
          </cell>
          <cell r="D244" t="str">
            <v>EAF</v>
          </cell>
          <cell r="E244">
            <v>3</v>
          </cell>
          <cell r="F244">
            <v>2404040</v>
          </cell>
          <cell r="G244">
            <v>243</v>
          </cell>
          <cell r="H244">
            <v>39814</v>
          </cell>
          <cell r="I244">
            <v>2958465</v>
          </cell>
          <cell r="J244">
            <v>6</v>
          </cell>
          <cell r="K244" t="str">
            <v>Kustannuspaikka</v>
          </cell>
          <cell r="L244">
            <v>240404</v>
          </cell>
          <cell r="M244" t="str">
            <v>Taloustieteen, laskentatoimen ja rahoituksen yksikkö</v>
          </cell>
          <cell r="N244">
            <v>24</v>
          </cell>
          <cell r="O244" t="str">
            <v>Oulun yliopisto</v>
          </cell>
          <cell r="P244">
            <v>2410</v>
          </cell>
          <cell r="Q244" t="str">
            <v>Tiedekunnat</v>
          </cell>
          <cell r="R244">
            <v>24040</v>
          </cell>
          <cell r="S244" t="str">
            <v>OULUN YLIOPISTON KAUPPAKORKEAKOULU</v>
          </cell>
          <cell r="T244" t="str">
            <v>OyKKK</v>
          </cell>
        </row>
        <row r="245">
          <cell r="A245">
            <v>240407</v>
          </cell>
          <cell r="B245" t="str">
            <v>Martti Ahtisaari instituutti</v>
          </cell>
          <cell r="C245" t="str">
            <v>Martti Ahtisaari Institute</v>
          </cell>
          <cell r="D245" t="str">
            <v>MAI</v>
          </cell>
          <cell r="E245">
            <v>3</v>
          </cell>
          <cell r="F245">
            <v>240407</v>
          </cell>
          <cell r="G245">
            <v>244</v>
          </cell>
          <cell r="H245">
            <v>34700</v>
          </cell>
          <cell r="I245">
            <v>2958465</v>
          </cell>
          <cell r="J245">
            <v>5</v>
          </cell>
          <cell r="K245" t="str">
            <v>Tulosyksikkö</v>
          </cell>
          <cell r="L245">
            <v>24040</v>
          </cell>
          <cell r="M245" t="str">
            <v>OULUN YLIOPISTON KAUPPAKORKEAKOULU</v>
          </cell>
          <cell r="N245">
            <v>24</v>
          </cell>
          <cell r="O245" t="str">
            <v>Oulun yliopisto</v>
          </cell>
          <cell r="P245">
            <v>2410</v>
          </cell>
          <cell r="Q245" t="str">
            <v>Tiedekunnat</v>
          </cell>
          <cell r="R245">
            <v>24040</v>
          </cell>
          <cell r="S245" t="str">
            <v>OULUN YLIOPISTON KAUPPAKORKEAKOULU</v>
          </cell>
          <cell r="T245" t="str">
            <v>OyKKK</v>
          </cell>
        </row>
        <row r="246">
          <cell r="A246">
            <v>2404070</v>
          </cell>
          <cell r="B246" t="str">
            <v>Martti Ahtisaari Instituutti</v>
          </cell>
          <cell r="C246" t="str">
            <v>Martti Ahtisaari Institute</v>
          </cell>
          <cell r="D246" t="str">
            <v>MAI</v>
          </cell>
          <cell r="E246">
            <v>3</v>
          </cell>
          <cell r="F246">
            <v>2404070</v>
          </cell>
          <cell r="G246">
            <v>245</v>
          </cell>
          <cell r="H246">
            <v>39814</v>
          </cell>
          <cell r="I246">
            <v>2958465</v>
          </cell>
          <cell r="J246">
            <v>6</v>
          </cell>
          <cell r="K246" t="str">
            <v>Kustannuspaikka</v>
          </cell>
          <cell r="L246">
            <v>240407</v>
          </cell>
          <cell r="M246" t="str">
            <v>Martti Ahtisaari instituutti</v>
          </cell>
          <cell r="N246">
            <v>24</v>
          </cell>
          <cell r="O246" t="str">
            <v>Oulun yliopisto</v>
          </cell>
          <cell r="P246">
            <v>2410</v>
          </cell>
          <cell r="Q246" t="str">
            <v>Tiedekunnat</v>
          </cell>
          <cell r="R246">
            <v>24040</v>
          </cell>
          <cell r="S246" t="str">
            <v>OULUN YLIOPISTON KAUPPAKORKEAKOULU</v>
          </cell>
          <cell r="T246" t="str">
            <v>OyKKK</v>
          </cell>
        </row>
        <row r="247">
          <cell r="A247">
            <v>240408</v>
          </cell>
          <cell r="B247" t="str">
            <v>Executive Education</v>
          </cell>
          <cell r="C247" t="str">
            <v>Executive Education</v>
          </cell>
          <cell r="D247" t="str">
            <v>Executive Education</v>
          </cell>
          <cell r="E247">
            <v>19</v>
          </cell>
          <cell r="F247">
            <v>240408</v>
          </cell>
          <cell r="G247">
            <v>246</v>
          </cell>
          <cell r="H247">
            <v>40179</v>
          </cell>
          <cell r="I247">
            <v>2958465</v>
          </cell>
          <cell r="J247">
            <v>5</v>
          </cell>
          <cell r="K247" t="str">
            <v>Tulosyksikkö</v>
          </cell>
          <cell r="L247">
            <v>24040</v>
          </cell>
          <cell r="M247" t="str">
            <v>OULUN YLIOPISTON KAUPPAKORKEAKOULU</v>
          </cell>
          <cell r="N247">
            <v>24</v>
          </cell>
          <cell r="O247" t="str">
            <v>Oulun yliopisto</v>
          </cell>
          <cell r="P247">
            <v>2410</v>
          </cell>
          <cell r="Q247" t="str">
            <v>Tiedekunnat</v>
          </cell>
          <cell r="R247">
            <v>24040</v>
          </cell>
          <cell r="S247" t="str">
            <v>OULUN YLIOPISTON KAUPPAKORKEAKOULU</v>
          </cell>
          <cell r="T247" t="str">
            <v>OyKKK</v>
          </cell>
        </row>
        <row r="248">
          <cell r="A248">
            <v>2404080</v>
          </cell>
          <cell r="B248" t="str">
            <v>Executive Education</v>
          </cell>
          <cell r="C248" t="str">
            <v>Executive Education</v>
          </cell>
          <cell r="D248" t="str">
            <v>Executive Education</v>
          </cell>
          <cell r="E248">
            <v>19</v>
          </cell>
          <cell r="F248">
            <v>2404080</v>
          </cell>
          <cell r="G248">
            <v>247</v>
          </cell>
          <cell r="H248">
            <v>40179</v>
          </cell>
          <cell r="I248">
            <v>2958465</v>
          </cell>
          <cell r="J248">
            <v>6</v>
          </cell>
          <cell r="K248" t="str">
            <v>Kustannuspaikka</v>
          </cell>
          <cell r="L248">
            <v>240408</v>
          </cell>
          <cell r="M248" t="str">
            <v>Executive Education</v>
          </cell>
          <cell r="N248">
            <v>24</v>
          </cell>
          <cell r="O248" t="str">
            <v>Oulun yliopisto</v>
          </cell>
          <cell r="P248">
            <v>2410</v>
          </cell>
          <cell r="Q248" t="str">
            <v>Tiedekunnat</v>
          </cell>
          <cell r="R248">
            <v>24040</v>
          </cell>
          <cell r="S248" t="str">
            <v>OULUN YLIOPISTON KAUPPAKORKEAKOULU</v>
          </cell>
          <cell r="T248" t="str">
            <v>OyKKK</v>
          </cell>
        </row>
        <row r="249">
          <cell r="A249">
            <v>240403</v>
          </cell>
          <cell r="B249" t="str">
            <v>Taloustieteen yksikkö 31.12.2017 saakka</v>
          </cell>
          <cell r="C249" t="str">
            <v>Department of Economics, until 31.12.2017</v>
          </cell>
          <cell r="D249" t="str">
            <v>Economics</v>
          </cell>
          <cell r="E249">
            <v>9</v>
          </cell>
          <cell r="F249">
            <v>240403</v>
          </cell>
          <cell r="G249">
            <v>248</v>
          </cell>
          <cell r="H249">
            <v>34700</v>
          </cell>
          <cell r="I249">
            <v>43100</v>
          </cell>
          <cell r="J249">
            <v>5</v>
          </cell>
          <cell r="K249" t="str">
            <v>Tulosyksikkö</v>
          </cell>
          <cell r="L249">
            <v>24040</v>
          </cell>
          <cell r="M249" t="str">
            <v>OULUN YLIOPISTON KAUPPAKORKEAKOULU</v>
          </cell>
          <cell r="N249">
            <v>24</v>
          </cell>
          <cell r="O249" t="str">
            <v>Oulun yliopisto</v>
          </cell>
          <cell r="P249">
            <v>2410</v>
          </cell>
          <cell r="Q249" t="str">
            <v>Tiedekunnat</v>
          </cell>
          <cell r="R249">
            <v>24040</v>
          </cell>
          <cell r="S249" t="str">
            <v>OULUN YLIOPISTON KAUPPAKORKEAKOULU</v>
          </cell>
          <cell r="T249" t="str">
            <v>OyKKK</v>
          </cell>
        </row>
        <row r="250">
          <cell r="A250">
            <v>2404030</v>
          </cell>
          <cell r="B250" t="str">
            <v>Taloustieteen yksikkö 31.12.2017 saakka</v>
          </cell>
          <cell r="C250" t="str">
            <v>Department of Economics, until 31.12.2017</v>
          </cell>
          <cell r="D250" t="str">
            <v>Economics</v>
          </cell>
          <cell r="E250">
            <v>9</v>
          </cell>
          <cell r="F250">
            <v>2404030</v>
          </cell>
          <cell r="G250">
            <v>249</v>
          </cell>
          <cell r="H250">
            <v>39814</v>
          </cell>
          <cell r="I250">
            <v>43100</v>
          </cell>
          <cell r="J250">
            <v>6</v>
          </cell>
          <cell r="K250" t="str">
            <v>Kustannuspaikka</v>
          </cell>
          <cell r="L250">
            <v>240403</v>
          </cell>
          <cell r="M250" t="str">
            <v>Taloustieteen yksikkö 31.12.2017 saakka</v>
          </cell>
          <cell r="N250">
            <v>24</v>
          </cell>
          <cell r="O250" t="str">
            <v>Oulun yliopisto</v>
          </cell>
          <cell r="P250">
            <v>2410</v>
          </cell>
          <cell r="Q250" t="str">
            <v>Tiedekunnat</v>
          </cell>
          <cell r="R250">
            <v>24040</v>
          </cell>
          <cell r="S250" t="str">
            <v>OULUN YLIOPISTON KAUPPAKORKEAKOULU</v>
          </cell>
          <cell r="T250" t="str">
            <v>OyKKK</v>
          </cell>
        </row>
        <row r="251">
          <cell r="A251">
            <v>240405</v>
          </cell>
          <cell r="B251" t="str">
            <v>Markkinoinnin yksikkö 31.12.2017 saakka</v>
          </cell>
          <cell r="C251" t="str">
            <v>Department of Marketing, until 31.12.2017</v>
          </cell>
          <cell r="D251" t="str">
            <v>Marketing</v>
          </cell>
          <cell r="E251">
            <v>9</v>
          </cell>
          <cell r="F251">
            <v>240405</v>
          </cell>
          <cell r="G251">
            <v>250</v>
          </cell>
          <cell r="H251">
            <v>34700</v>
          </cell>
          <cell r="I251">
            <v>43100</v>
          </cell>
          <cell r="J251">
            <v>5</v>
          </cell>
          <cell r="K251" t="str">
            <v>Tulosyksikkö</v>
          </cell>
          <cell r="L251">
            <v>24040</v>
          </cell>
          <cell r="M251" t="str">
            <v>OULUN YLIOPISTON KAUPPAKORKEAKOULU</v>
          </cell>
          <cell r="N251">
            <v>24</v>
          </cell>
          <cell r="O251" t="str">
            <v>Oulun yliopisto</v>
          </cell>
          <cell r="P251">
            <v>2410</v>
          </cell>
          <cell r="Q251" t="str">
            <v>Tiedekunnat</v>
          </cell>
          <cell r="R251">
            <v>24040</v>
          </cell>
          <cell r="S251" t="str">
            <v>OULUN YLIOPISTON KAUPPAKORKEAKOULU</v>
          </cell>
          <cell r="T251" t="str">
            <v>OyKKK</v>
          </cell>
        </row>
        <row r="252">
          <cell r="A252">
            <v>2404050</v>
          </cell>
          <cell r="B252" t="str">
            <v>Markkinoinnin yksikkö 31.12.2017 saakka</v>
          </cell>
          <cell r="C252" t="str">
            <v>Department of Marketing, until 31.12.2017</v>
          </cell>
          <cell r="D252" t="str">
            <v>Marketing</v>
          </cell>
          <cell r="E252">
            <v>9</v>
          </cell>
          <cell r="F252">
            <v>2404050</v>
          </cell>
          <cell r="G252">
            <v>251</v>
          </cell>
          <cell r="H252">
            <v>39814</v>
          </cell>
          <cell r="I252">
            <v>43100</v>
          </cell>
          <cell r="J252">
            <v>6</v>
          </cell>
          <cell r="K252" t="str">
            <v>Kustannuspaikka</v>
          </cell>
          <cell r="L252">
            <v>240405</v>
          </cell>
          <cell r="M252" t="str">
            <v>Markkinoinnin yksikkö 31.12.2017 saakka</v>
          </cell>
          <cell r="N252">
            <v>24</v>
          </cell>
          <cell r="O252" t="str">
            <v>Oulun yliopisto</v>
          </cell>
          <cell r="P252">
            <v>2410</v>
          </cell>
          <cell r="Q252" t="str">
            <v>Tiedekunnat</v>
          </cell>
          <cell r="R252">
            <v>24040</v>
          </cell>
          <cell r="S252" t="str">
            <v>OULUN YLIOPISTON KAUPPAKORKEAKOULU</v>
          </cell>
          <cell r="T252" t="str">
            <v>OyKKK</v>
          </cell>
        </row>
        <row r="253">
          <cell r="A253">
            <v>240406</v>
          </cell>
          <cell r="B253" t="str">
            <v>Rahoituksen yksikkö 31.12.2017 saakka</v>
          </cell>
          <cell r="C253" t="str">
            <v>Department of Finance, until 31.12.2017</v>
          </cell>
          <cell r="D253" t="str">
            <v>Finance</v>
          </cell>
          <cell r="E253">
            <v>7</v>
          </cell>
          <cell r="F253">
            <v>240406</v>
          </cell>
          <cell r="G253">
            <v>252</v>
          </cell>
          <cell r="H253">
            <v>34700</v>
          </cell>
          <cell r="I253">
            <v>43100</v>
          </cell>
          <cell r="J253">
            <v>5</v>
          </cell>
          <cell r="K253" t="str">
            <v>Tulosyksikkö</v>
          </cell>
          <cell r="L253">
            <v>24040</v>
          </cell>
          <cell r="M253" t="str">
            <v>OULUN YLIOPISTON KAUPPAKORKEAKOULU</v>
          </cell>
          <cell r="N253">
            <v>24</v>
          </cell>
          <cell r="O253" t="str">
            <v>Oulun yliopisto</v>
          </cell>
          <cell r="P253">
            <v>2410</v>
          </cell>
          <cell r="Q253" t="str">
            <v>Tiedekunnat</v>
          </cell>
          <cell r="R253">
            <v>24040</v>
          </cell>
          <cell r="S253" t="str">
            <v>OULUN YLIOPISTON KAUPPAKORKEAKOULU</v>
          </cell>
          <cell r="T253" t="str">
            <v>OyKKK</v>
          </cell>
        </row>
        <row r="254">
          <cell r="A254">
            <v>2404060</v>
          </cell>
          <cell r="B254" t="str">
            <v>Rahoituksen yksikkö 31.12.2017 saakka</v>
          </cell>
          <cell r="C254" t="str">
            <v>Department of Finance, until 31.12.2017</v>
          </cell>
          <cell r="D254" t="str">
            <v>Finance</v>
          </cell>
          <cell r="E254">
            <v>7</v>
          </cell>
          <cell r="F254">
            <v>2404060</v>
          </cell>
          <cell r="G254">
            <v>253</v>
          </cell>
          <cell r="H254">
            <v>39814</v>
          </cell>
          <cell r="I254">
            <v>43100</v>
          </cell>
          <cell r="J254">
            <v>6</v>
          </cell>
          <cell r="K254" t="str">
            <v>Kustannuspaikka</v>
          </cell>
          <cell r="L254">
            <v>240406</v>
          </cell>
          <cell r="M254" t="str">
            <v>Rahoituksen yksikkö 31.12.2017 saakka</v>
          </cell>
          <cell r="N254">
            <v>24</v>
          </cell>
          <cell r="O254" t="str">
            <v>Oulun yliopisto</v>
          </cell>
          <cell r="P254">
            <v>2410</v>
          </cell>
          <cell r="Q254" t="str">
            <v>Tiedekunnat</v>
          </cell>
          <cell r="R254">
            <v>24040</v>
          </cell>
          <cell r="S254" t="str">
            <v>OULUN YLIOPISTON KAUPPAKORKEAKOULU</v>
          </cell>
          <cell r="T254" t="str">
            <v>OyKKK</v>
          </cell>
        </row>
        <row r="255">
          <cell r="A255">
            <v>240401</v>
          </cell>
          <cell r="B255" t="str">
            <v>Johtamisen yksikkö 31.12.2011 saakka</v>
          </cell>
          <cell r="C255" t="str">
            <v>Department of Management, until 31.12.2011</v>
          </cell>
          <cell r="D255" t="str">
            <v>Department of Management</v>
          </cell>
          <cell r="E255">
            <v>24</v>
          </cell>
          <cell r="F255">
            <v>240401</v>
          </cell>
          <cell r="G255">
            <v>254</v>
          </cell>
          <cell r="H255">
            <v>34700</v>
          </cell>
          <cell r="I255">
            <v>40908</v>
          </cell>
          <cell r="J255">
            <v>5</v>
          </cell>
          <cell r="K255" t="str">
            <v>Tulosyksikkö</v>
          </cell>
          <cell r="L255">
            <v>24040</v>
          </cell>
          <cell r="M255" t="str">
            <v>OULUN YLIOPISTON KAUPPAKORKEAKOULU</v>
          </cell>
          <cell r="N255">
            <v>24</v>
          </cell>
          <cell r="O255" t="str">
            <v>Oulun yliopisto</v>
          </cell>
          <cell r="P255">
            <v>2410</v>
          </cell>
          <cell r="Q255" t="str">
            <v>Tiedekunnat</v>
          </cell>
          <cell r="R255">
            <v>24040</v>
          </cell>
          <cell r="S255" t="str">
            <v>OULUN YLIOPISTON KAUPPAKORKEAKOULU</v>
          </cell>
          <cell r="T255" t="str">
            <v>OyKKK</v>
          </cell>
        </row>
        <row r="256">
          <cell r="A256">
            <v>2404010</v>
          </cell>
          <cell r="B256" t="str">
            <v>Johtamisen yksikkö 31.12.2011 saakka</v>
          </cell>
          <cell r="C256" t="str">
            <v>Department of Management, until 31.12.2011</v>
          </cell>
          <cell r="D256" t="str">
            <v>Department of Management</v>
          </cell>
          <cell r="E256">
            <v>24</v>
          </cell>
          <cell r="F256">
            <v>2404010</v>
          </cell>
          <cell r="G256">
            <v>255</v>
          </cell>
          <cell r="H256">
            <v>39814</v>
          </cell>
          <cell r="I256">
            <v>40908</v>
          </cell>
          <cell r="J256">
            <v>6</v>
          </cell>
          <cell r="K256" t="str">
            <v>Kustannuspaikka</v>
          </cell>
          <cell r="L256">
            <v>240401</v>
          </cell>
          <cell r="M256" t="str">
            <v>Johtamisen yksikkö 31.12.2011 saakka</v>
          </cell>
          <cell r="N256">
            <v>24</v>
          </cell>
          <cell r="O256" t="str">
            <v>Oulun yliopisto</v>
          </cell>
          <cell r="P256">
            <v>2410</v>
          </cell>
          <cell r="Q256" t="str">
            <v>Tiedekunnat</v>
          </cell>
          <cell r="R256">
            <v>24040</v>
          </cell>
          <cell r="S256" t="str">
            <v>OULUN YLIOPISTON KAUPPAKORKEAKOULU</v>
          </cell>
          <cell r="T256" t="str">
            <v>OyKKK</v>
          </cell>
        </row>
        <row r="257">
          <cell r="A257">
            <v>24050</v>
          </cell>
          <cell r="B257" t="str">
            <v>TEKNILLINEN TIEDEKUNTA</v>
          </cell>
          <cell r="C257" t="str">
            <v>FACULTY OF TECHNOOGY</v>
          </cell>
          <cell r="D257" t="str">
            <v>FTech</v>
          </cell>
          <cell r="E257">
            <v>5</v>
          </cell>
          <cell r="F257">
            <v>24050</v>
          </cell>
          <cell r="G257">
            <v>256</v>
          </cell>
          <cell r="H257">
            <v>34700</v>
          </cell>
          <cell r="I257">
            <v>2958465</v>
          </cell>
          <cell r="J257">
            <v>3</v>
          </cell>
          <cell r="K257" t="str">
            <v>Tiedekunta</v>
          </cell>
          <cell r="L257">
            <v>2410</v>
          </cell>
          <cell r="M257" t="str">
            <v>Tiedekunnat</v>
          </cell>
          <cell r="N257">
            <v>24</v>
          </cell>
          <cell r="O257" t="str">
            <v>Oulun yliopisto</v>
          </cell>
          <cell r="P257">
            <v>2410</v>
          </cell>
          <cell r="Q257" t="str">
            <v>Tiedekunnat</v>
          </cell>
          <cell r="R257">
            <v>24050</v>
          </cell>
          <cell r="S257" t="str">
            <v>TEKNILLINEN TIEDEKUNTA</v>
          </cell>
          <cell r="T257" t="str">
            <v>TTK</v>
          </cell>
        </row>
        <row r="258">
          <cell r="A258">
            <v>240500</v>
          </cell>
          <cell r="B258" t="str">
            <v>Teknillinen tiedekunta yhteiset</v>
          </cell>
          <cell r="C258" t="str">
            <v>Faculty of Technology</v>
          </cell>
          <cell r="D258" t="str">
            <v>FTech shared</v>
          </cell>
          <cell r="E258">
            <v>12</v>
          </cell>
          <cell r="F258">
            <v>240500</v>
          </cell>
          <cell r="G258">
            <v>257</v>
          </cell>
          <cell r="H258">
            <v>34700</v>
          </cell>
          <cell r="I258">
            <v>2958465</v>
          </cell>
          <cell r="J258">
            <v>5</v>
          </cell>
          <cell r="K258" t="str">
            <v>Tulosyksikkö</v>
          </cell>
          <cell r="L258">
            <v>24050</v>
          </cell>
          <cell r="M258" t="str">
            <v>TEKNILLINEN TIEDEKUNTA</v>
          </cell>
          <cell r="N258">
            <v>24</v>
          </cell>
          <cell r="O258" t="str">
            <v>Oulun yliopisto</v>
          </cell>
          <cell r="P258">
            <v>2410</v>
          </cell>
          <cell r="Q258" t="str">
            <v>Tiedekunnat</v>
          </cell>
          <cell r="R258">
            <v>24050</v>
          </cell>
          <cell r="S258" t="str">
            <v>TEKNILLINEN TIEDEKUNTA</v>
          </cell>
          <cell r="T258" t="str">
            <v>TTK</v>
          </cell>
        </row>
        <row r="259">
          <cell r="A259">
            <v>2405000</v>
          </cell>
          <cell r="B259" t="str">
            <v>Teknillinen tiedekunta yhteiset</v>
          </cell>
          <cell r="C259" t="str">
            <v>Faculty of Technology</v>
          </cell>
          <cell r="D259" t="str">
            <v>FTech shared</v>
          </cell>
          <cell r="E259">
            <v>12</v>
          </cell>
          <cell r="F259">
            <v>2405000</v>
          </cell>
          <cell r="G259">
            <v>258</v>
          </cell>
          <cell r="H259">
            <v>39814</v>
          </cell>
          <cell r="I259">
            <v>2958465</v>
          </cell>
          <cell r="J259">
            <v>6</v>
          </cell>
          <cell r="K259" t="str">
            <v>Kustannuspaikka</v>
          </cell>
          <cell r="L259">
            <v>240500</v>
          </cell>
          <cell r="M259" t="str">
            <v>Teknillinen tiedekunta yhteiset</v>
          </cell>
          <cell r="N259">
            <v>24</v>
          </cell>
          <cell r="O259" t="str">
            <v>Oulun yliopisto</v>
          </cell>
          <cell r="P259">
            <v>2410</v>
          </cell>
          <cell r="Q259" t="str">
            <v>Tiedekunnat</v>
          </cell>
          <cell r="R259">
            <v>24050</v>
          </cell>
          <cell r="S259" t="str">
            <v>TEKNILLINEN TIEDEKUNTA</v>
          </cell>
          <cell r="T259" t="str">
            <v>TTK</v>
          </cell>
        </row>
        <row r="260">
          <cell r="A260">
            <v>240540</v>
          </cell>
          <cell r="B260" t="str">
            <v>Kemian ala</v>
          </cell>
          <cell r="C260" t="str">
            <v>Chemistry</v>
          </cell>
          <cell r="D260" t="str">
            <v>Chemistry field</v>
          </cell>
          <cell r="E260">
            <v>15</v>
          </cell>
          <cell r="F260">
            <v>240540</v>
          </cell>
          <cell r="G260">
            <v>259</v>
          </cell>
          <cell r="H260">
            <v>42736</v>
          </cell>
          <cell r="I260">
            <v>2958465</v>
          </cell>
          <cell r="J260">
            <v>5</v>
          </cell>
          <cell r="K260" t="str">
            <v>Tulosyksikkö</v>
          </cell>
          <cell r="L260">
            <v>24050</v>
          </cell>
          <cell r="M260" t="str">
            <v>TEKNILLINEN TIEDEKUNTA</v>
          </cell>
          <cell r="N260">
            <v>24</v>
          </cell>
          <cell r="O260" t="str">
            <v>Oulun yliopisto</v>
          </cell>
          <cell r="P260">
            <v>2410</v>
          </cell>
          <cell r="Q260" t="str">
            <v>Tiedekunnat</v>
          </cell>
          <cell r="R260">
            <v>24050</v>
          </cell>
          <cell r="S260" t="str">
            <v>TEKNILLINEN TIEDEKUNTA</v>
          </cell>
          <cell r="T260" t="str">
            <v>TTK</v>
          </cell>
        </row>
        <row r="261">
          <cell r="A261">
            <v>2405400</v>
          </cell>
          <cell r="B261" t="str">
            <v>Kemian ala</v>
          </cell>
          <cell r="C261" t="str">
            <v>Chemistry</v>
          </cell>
          <cell r="D261" t="str">
            <v>Chemistry field</v>
          </cell>
          <cell r="E261">
            <v>15</v>
          </cell>
          <cell r="F261">
            <v>2405400</v>
          </cell>
          <cell r="G261">
            <v>260</v>
          </cell>
          <cell r="H261">
            <v>42736</v>
          </cell>
          <cell r="I261">
            <v>2958465</v>
          </cell>
          <cell r="J261">
            <v>6</v>
          </cell>
          <cell r="K261" t="str">
            <v>Kustannuspaikka</v>
          </cell>
          <cell r="L261">
            <v>240540</v>
          </cell>
          <cell r="M261" t="str">
            <v>Kemian ala</v>
          </cell>
          <cell r="N261">
            <v>24</v>
          </cell>
          <cell r="O261" t="str">
            <v>Oulun yliopisto</v>
          </cell>
          <cell r="P261">
            <v>2410</v>
          </cell>
          <cell r="Q261" t="str">
            <v>Tiedekunnat</v>
          </cell>
          <cell r="R261">
            <v>24050</v>
          </cell>
          <cell r="S261" t="str">
            <v>TEKNILLINEN TIEDEKUNTA</v>
          </cell>
          <cell r="T261" t="str">
            <v>TTK</v>
          </cell>
        </row>
        <row r="262">
          <cell r="A262">
            <v>240541</v>
          </cell>
          <cell r="B262" t="str">
            <v>Tiedekuntalaboratorio</v>
          </cell>
          <cell r="C262" t="str">
            <v>Faculty Laboratory</v>
          </cell>
          <cell r="D262" t="str">
            <v>FTech Faculty Laboratory</v>
          </cell>
          <cell r="E262">
            <v>24</v>
          </cell>
          <cell r="F262">
            <v>240541</v>
          </cell>
          <cell r="G262">
            <v>261</v>
          </cell>
          <cell r="H262">
            <v>42370</v>
          </cell>
          <cell r="I262">
            <v>2958465</v>
          </cell>
          <cell r="J262">
            <v>5</v>
          </cell>
          <cell r="K262" t="str">
            <v>Tulosyksikkö</v>
          </cell>
          <cell r="L262">
            <v>24050</v>
          </cell>
          <cell r="M262" t="str">
            <v>TEKNILLINEN TIEDEKUNTA</v>
          </cell>
          <cell r="N262">
            <v>24</v>
          </cell>
          <cell r="O262" t="str">
            <v>Oulun yliopisto</v>
          </cell>
          <cell r="P262">
            <v>2410</v>
          </cell>
          <cell r="Q262" t="str">
            <v>Tiedekunnat</v>
          </cell>
          <cell r="R262">
            <v>24050</v>
          </cell>
          <cell r="S262" t="str">
            <v>TEKNILLINEN TIEDEKUNTA</v>
          </cell>
          <cell r="T262" t="str">
            <v>TTK</v>
          </cell>
        </row>
        <row r="263">
          <cell r="A263">
            <v>2405410</v>
          </cell>
          <cell r="B263" t="str">
            <v>Tiedekuntalaboratorio</v>
          </cell>
          <cell r="C263" t="str">
            <v>Faculty Laboratory</v>
          </cell>
          <cell r="D263" t="str">
            <v>FTech Faculty Laboratory</v>
          </cell>
          <cell r="E263">
            <v>24</v>
          </cell>
          <cell r="F263">
            <v>2405410</v>
          </cell>
          <cell r="G263">
            <v>262</v>
          </cell>
          <cell r="H263">
            <v>42370</v>
          </cell>
          <cell r="I263">
            <v>2958465</v>
          </cell>
          <cell r="J263">
            <v>6</v>
          </cell>
          <cell r="K263" t="str">
            <v>Kustannuspaikka</v>
          </cell>
          <cell r="L263">
            <v>240541</v>
          </cell>
          <cell r="M263" t="str">
            <v>Tiedekuntalaboratorio</v>
          </cell>
          <cell r="N263">
            <v>24</v>
          </cell>
          <cell r="O263" t="str">
            <v>Oulun yliopisto</v>
          </cell>
          <cell r="P263">
            <v>2410</v>
          </cell>
          <cell r="Q263" t="str">
            <v>Tiedekunnat</v>
          </cell>
          <cell r="R263">
            <v>24050</v>
          </cell>
          <cell r="S263" t="str">
            <v>TEKNILLINEN TIEDEKUNTA</v>
          </cell>
          <cell r="T263" t="str">
            <v>TTK</v>
          </cell>
        </row>
        <row r="264">
          <cell r="A264">
            <v>240542</v>
          </cell>
          <cell r="B264" t="str">
            <v>FabLab TTK</v>
          </cell>
          <cell r="C264" t="str">
            <v>FabLab TTK</v>
          </cell>
          <cell r="D264" t="str">
            <v>FTech Fablab</v>
          </cell>
          <cell r="E264">
            <v>12</v>
          </cell>
          <cell r="F264">
            <v>240542</v>
          </cell>
          <cell r="G264">
            <v>263</v>
          </cell>
          <cell r="H264">
            <v>42370</v>
          </cell>
          <cell r="I264">
            <v>2958465</v>
          </cell>
          <cell r="J264">
            <v>5</v>
          </cell>
          <cell r="K264" t="str">
            <v>Tulosyksikkö</v>
          </cell>
          <cell r="L264">
            <v>24050</v>
          </cell>
          <cell r="M264" t="str">
            <v>TEKNILLINEN TIEDEKUNTA</v>
          </cell>
          <cell r="N264">
            <v>24</v>
          </cell>
          <cell r="O264" t="str">
            <v>Oulun yliopisto</v>
          </cell>
          <cell r="P264">
            <v>2410</v>
          </cell>
          <cell r="Q264" t="str">
            <v>Tiedekunnat</v>
          </cell>
          <cell r="R264">
            <v>24050</v>
          </cell>
          <cell r="S264" t="str">
            <v>TEKNILLINEN TIEDEKUNTA</v>
          </cell>
          <cell r="T264" t="str">
            <v>TTK</v>
          </cell>
        </row>
        <row r="265">
          <cell r="A265">
            <v>2405420</v>
          </cell>
          <cell r="B265" t="str">
            <v>FabLab TTK</v>
          </cell>
          <cell r="C265" t="str">
            <v>FabLab TTK</v>
          </cell>
          <cell r="D265" t="str">
            <v>FTech Fablab</v>
          </cell>
          <cell r="E265">
            <v>12</v>
          </cell>
          <cell r="F265">
            <v>2405420</v>
          </cell>
          <cell r="G265">
            <v>264</v>
          </cell>
          <cell r="H265">
            <v>42370</v>
          </cell>
          <cell r="I265">
            <v>2958465</v>
          </cell>
          <cell r="J265">
            <v>6</v>
          </cell>
          <cell r="K265" t="str">
            <v>Kustannuspaikka</v>
          </cell>
          <cell r="L265">
            <v>240542</v>
          </cell>
          <cell r="M265" t="str">
            <v>FabLab TTK</v>
          </cell>
          <cell r="N265">
            <v>24</v>
          </cell>
          <cell r="O265" t="str">
            <v>Oulun yliopisto</v>
          </cell>
          <cell r="P265">
            <v>2410</v>
          </cell>
          <cell r="Q265" t="str">
            <v>Tiedekunnat</v>
          </cell>
          <cell r="R265">
            <v>24050</v>
          </cell>
          <cell r="S265" t="str">
            <v>TEKNILLINEN TIEDEKUNTA</v>
          </cell>
          <cell r="T265" t="str">
            <v>TTK</v>
          </cell>
        </row>
        <row r="266">
          <cell r="A266">
            <v>240543</v>
          </cell>
          <cell r="B266" t="str">
            <v>Konetekniikan ala</v>
          </cell>
          <cell r="C266" t="str">
            <v>Mechanical Engineering</v>
          </cell>
          <cell r="D266" t="str">
            <v>Mechanical Engineering field</v>
          </cell>
          <cell r="E266">
            <v>28</v>
          </cell>
          <cell r="F266">
            <v>240543</v>
          </cell>
          <cell r="G266">
            <v>265</v>
          </cell>
          <cell r="H266">
            <v>42370</v>
          </cell>
          <cell r="I266">
            <v>2958465</v>
          </cell>
          <cell r="J266">
            <v>5</v>
          </cell>
          <cell r="K266" t="str">
            <v>Tulosyksikkö</v>
          </cell>
          <cell r="L266">
            <v>24050</v>
          </cell>
          <cell r="M266" t="str">
            <v>TEKNILLINEN TIEDEKUNTA</v>
          </cell>
          <cell r="N266">
            <v>24</v>
          </cell>
          <cell r="O266" t="str">
            <v>Oulun yliopisto</v>
          </cell>
          <cell r="P266">
            <v>2410</v>
          </cell>
          <cell r="Q266" t="str">
            <v>Tiedekunnat</v>
          </cell>
          <cell r="R266">
            <v>24050</v>
          </cell>
          <cell r="S266" t="str">
            <v>TEKNILLINEN TIEDEKUNTA</v>
          </cell>
          <cell r="T266" t="str">
            <v>TTK</v>
          </cell>
        </row>
        <row r="267">
          <cell r="A267">
            <v>2405430</v>
          </cell>
          <cell r="B267" t="str">
            <v>Konetekniikan ala</v>
          </cell>
          <cell r="C267" t="str">
            <v>Mechanical Engineering</v>
          </cell>
          <cell r="D267" t="str">
            <v>Mechanical Engineering field</v>
          </cell>
          <cell r="E267">
            <v>28</v>
          </cell>
          <cell r="F267">
            <v>2405430</v>
          </cell>
          <cell r="G267">
            <v>266</v>
          </cell>
          <cell r="H267">
            <v>42370</v>
          </cell>
          <cell r="I267">
            <v>2958465</v>
          </cell>
          <cell r="J267">
            <v>6</v>
          </cell>
          <cell r="K267" t="str">
            <v>Kustannuspaikka</v>
          </cell>
          <cell r="L267">
            <v>240543</v>
          </cell>
          <cell r="M267" t="str">
            <v>Konetekniikan ala</v>
          </cell>
          <cell r="N267">
            <v>24</v>
          </cell>
          <cell r="O267" t="str">
            <v>Oulun yliopisto</v>
          </cell>
          <cell r="P267">
            <v>2410</v>
          </cell>
          <cell r="Q267" t="str">
            <v>Tiedekunnat</v>
          </cell>
          <cell r="R267">
            <v>24050</v>
          </cell>
          <cell r="S267" t="str">
            <v>TEKNILLINEN TIEDEKUNTA</v>
          </cell>
          <cell r="T267" t="str">
            <v>TTK</v>
          </cell>
        </row>
        <row r="268">
          <cell r="A268">
            <v>240544</v>
          </cell>
          <cell r="B268" t="str">
            <v>Prosessi- ja ympäristötekniikan ala</v>
          </cell>
          <cell r="C268" t="str">
            <v>Process and Environmental Engineering</v>
          </cell>
          <cell r="D268" t="str">
            <v>Process and Environment field</v>
          </cell>
          <cell r="E268">
            <v>29</v>
          </cell>
          <cell r="F268">
            <v>240544</v>
          </cell>
          <cell r="G268">
            <v>267</v>
          </cell>
          <cell r="H268">
            <v>42370</v>
          </cell>
          <cell r="I268">
            <v>2958465</v>
          </cell>
          <cell r="J268">
            <v>5</v>
          </cell>
          <cell r="K268" t="str">
            <v>Tulosyksikkö</v>
          </cell>
          <cell r="L268">
            <v>24050</v>
          </cell>
          <cell r="M268" t="str">
            <v>TEKNILLINEN TIEDEKUNTA</v>
          </cell>
          <cell r="N268">
            <v>24</v>
          </cell>
          <cell r="O268" t="str">
            <v>Oulun yliopisto</v>
          </cell>
          <cell r="P268">
            <v>2410</v>
          </cell>
          <cell r="Q268" t="str">
            <v>Tiedekunnat</v>
          </cell>
          <cell r="R268">
            <v>24050</v>
          </cell>
          <cell r="S268" t="str">
            <v>TEKNILLINEN TIEDEKUNTA</v>
          </cell>
          <cell r="T268" t="str">
            <v>TTK</v>
          </cell>
        </row>
        <row r="269">
          <cell r="A269">
            <v>2405440</v>
          </cell>
          <cell r="B269" t="str">
            <v>Prosessi- ja ympäristötekniikan ala</v>
          </cell>
          <cell r="C269" t="str">
            <v>Process and Environmental Engineering</v>
          </cell>
          <cell r="D269" t="str">
            <v>Process and Environment field</v>
          </cell>
          <cell r="E269">
            <v>29</v>
          </cell>
          <cell r="F269">
            <v>2405440</v>
          </cell>
          <cell r="G269">
            <v>268</v>
          </cell>
          <cell r="H269">
            <v>42370</v>
          </cell>
          <cell r="I269">
            <v>2958465</v>
          </cell>
          <cell r="J269">
            <v>6</v>
          </cell>
          <cell r="K269" t="str">
            <v>Kustannuspaikka</v>
          </cell>
          <cell r="L269">
            <v>240544</v>
          </cell>
          <cell r="M269" t="str">
            <v>Prosessi- ja ympäristötekniikan ala</v>
          </cell>
          <cell r="N269">
            <v>24</v>
          </cell>
          <cell r="O269" t="str">
            <v>Oulun yliopisto</v>
          </cell>
          <cell r="P269">
            <v>2410</v>
          </cell>
          <cell r="Q269" t="str">
            <v>Tiedekunnat</v>
          </cell>
          <cell r="R269">
            <v>24050</v>
          </cell>
          <cell r="S269" t="str">
            <v>TEKNILLINEN TIEDEKUNTA</v>
          </cell>
          <cell r="T269" t="str">
            <v>TTK</v>
          </cell>
        </row>
        <row r="270">
          <cell r="A270">
            <v>240545</v>
          </cell>
          <cell r="B270" t="str">
            <v>Tuotantotalouden ala</v>
          </cell>
          <cell r="C270" t="str">
            <v>Industrial Engineering and Management</v>
          </cell>
          <cell r="D270" t="str">
            <v>IEM field</v>
          </cell>
          <cell r="E270">
            <v>9</v>
          </cell>
          <cell r="F270">
            <v>240545</v>
          </cell>
          <cell r="G270">
            <v>269</v>
          </cell>
          <cell r="H270">
            <v>42370</v>
          </cell>
          <cell r="I270">
            <v>2958465</v>
          </cell>
          <cell r="J270">
            <v>5</v>
          </cell>
          <cell r="K270" t="str">
            <v>Tulosyksikkö</v>
          </cell>
          <cell r="L270">
            <v>24050</v>
          </cell>
          <cell r="M270" t="str">
            <v>TEKNILLINEN TIEDEKUNTA</v>
          </cell>
          <cell r="N270">
            <v>24</v>
          </cell>
          <cell r="O270" t="str">
            <v>Oulun yliopisto</v>
          </cell>
          <cell r="P270">
            <v>2410</v>
          </cell>
          <cell r="Q270" t="str">
            <v>Tiedekunnat</v>
          </cell>
          <cell r="R270">
            <v>24050</v>
          </cell>
          <cell r="S270" t="str">
            <v>TEKNILLINEN TIEDEKUNTA</v>
          </cell>
          <cell r="T270" t="str">
            <v>TTK</v>
          </cell>
        </row>
        <row r="271">
          <cell r="A271">
            <v>2405450</v>
          </cell>
          <cell r="B271" t="str">
            <v>Tuotantotalouden ala</v>
          </cell>
          <cell r="C271" t="str">
            <v>Industrial Engineering and Management</v>
          </cell>
          <cell r="D271" t="str">
            <v>IEM field</v>
          </cell>
          <cell r="E271">
            <v>9</v>
          </cell>
          <cell r="F271">
            <v>2405450</v>
          </cell>
          <cell r="G271">
            <v>270</v>
          </cell>
          <cell r="H271">
            <v>42370</v>
          </cell>
          <cell r="I271">
            <v>2958465</v>
          </cell>
          <cell r="J271">
            <v>6</v>
          </cell>
          <cell r="K271" t="str">
            <v>Kustannuspaikka</v>
          </cell>
          <cell r="L271">
            <v>240545</v>
          </cell>
          <cell r="M271" t="str">
            <v>Tuotantotalouden ala</v>
          </cell>
          <cell r="N271">
            <v>24</v>
          </cell>
          <cell r="O271" t="str">
            <v>Oulun yliopisto</v>
          </cell>
          <cell r="P271">
            <v>2410</v>
          </cell>
          <cell r="Q271" t="str">
            <v>Tiedekunnat</v>
          </cell>
          <cell r="R271">
            <v>24050</v>
          </cell>
          <cell r="S271" t="str">
            <v>TEKNILLINEN TIEDEKUNTA</v>
          </cell>
          <cell r="T271" t="str">
            <v>TTK</v>
          </cell>
        </row>
        <row r="272">
          <cell r="A272">
            <v>240549</v>
          </cell>
          <cell r="B272" t="str">
            <v>Rakennus- ja yhdyskuntatekniikan ala</v>
          </cell>
          <cell r="C272" t="str">
            <v>Civil Engineering field</v>
          </cell>
          <cell r="D272" t="str">
            <v>Civil Engineering field</v>
          </cell>
          <cell r="E272">
            <v>23</v>
          </cell>
          <cell r="F272">
            <v>240549</v>
          </cell>
          <cell r="G272">
            <v>271</v>
          </cell>
          <cell r="H272">
            <v>42948</v>
          </cell>
          <cell r="I272">
            <v>2958465</v>
          </cell>
          <cell r="J272">
            <v>5</v>
          </cell>
          <cell r="K272" t="str">
            <v>Tulosyksikkö</v>
          </cell>
          <cell r="L272">
            <v>24050</v>
          </cell>
          <cell r="M272" t="str">
            <v>TEKNILLINEN TIEDEKUNTA</v>
          </cell>
          <cell r="N272">
            <v>24</v>
          </cell>
          <cell r="O272" t="str">
            <v>Oulun yliopisto</v>
          </cell>
          <cell r="P272">
            <v>2410</v>
          </cell>
          <cell r="Q272" t="str">
            <v>Tiedekunnat</v>
          </cell>
          <cell r="R272">
            <v>24050</v>
          </cell>
          <cell r="S272" t="str">
            <v>TEKNILLINEN TIEDEKUNTA</v>
          </cell>
          <cell r="T272" t="str">
            <v>TTK</v>
          </cell>
        </row>
        <row r="273">
          <cell r="A273">
            <v>2405490</v>
          </cell>
          <cell r="B273" t="str">
            <v>Rakennus- ja yhdyskuntatekniikan ala</v>
          </cell>
          <cell r="C273" t="str">
            <v>Civil Engineering field</v>
          </cell>
          <cell r="D273" t="str">
            <v>Civil Engineering field</v>
          </cell>
          <cell r="E273">
            <v>23</v>
          </cell>
          <cell r="F273">
            <v>2405490</v>
          </cell>
          <cell r="G273">
            <v>272</v>
          </cell>
          <cell r="H273">
            <v>42948</v>
          </cell>
          <cell r="I273">
            <v>2958465</v>
          </cell>
          <cell r="J273">
            <v>6</v>
          </cell>
          <cell r="K273" t="str">
            <v>Kustannuspaikka</v>
          </cell>
          <cell r="L273">
            <v>240549</v>
          </cell>
          <cell r="M273" t="str">
            <v>Rakennus- ja yhdyskuntatekniikan ala</v>
          </cell>
          <cell r="N273">
            <v>24</v>
          </cell>
          <cell r="O273" t="str">
            <v>Oulun yliopisto</v>
          </cell>
          <cell r="P273">
            <v>2410</v>
          </cell>
          <cell r="Q273" t="str">
            <v>Tiedekunnat</v>
          </cell>
          <cell r="R273">
            <v>24050</v>
          </cell>
          <cell r="S273" t="str">
            <v>TEKNILLINEN TIEDEKUNTA</v>
          </cell>
          <cell r="T273" t="str">
            <v>TTK</v>
          </cell>
        </row>
        <row r="274">
          <cell r="A274">
            <v>240546</v>
          </cell>
          <cell r="B274" t="str">
            <v>TTK tutkimuksen strateginen rahoitus</v>
          </cell>
          <cell r="C274" t="str">
            <v>FTech Strategic Research Funding</v>
          </cell>
          <cell r="D274" t="str">
            <v>FTech strategic funding</v>
          </cell>
          <cell r="E274">
            <v>23</v>
          </cell>
          <cell r="F274">
            <v>240546</v>
          </cell>
          <cell r="G274">
            <v>273</v>
          </cell>
          <cell r="H274">
            <v>42370</v>
          </cell>
          <cell r="I274">
            <v>2958465</v>
          </cell>
          <cell r="J274">
            <v>5</v>
          </cell>
          <cell r="K274" t="str">
            <v>Tulosyksikkö</v>
          </cell>
          <cell r="L274">
            <v>24050</v>
          </cell>
          <cell r="M274" t="str">
            <v>TEKNILLINEN TIEDEKUNTA</v>
          </cell>
          <cell r="N274">
            <v>24</v>
          </cell>
          <cell r="O274" t="str">
            <v>Oulun yliopisto</v>
          </cell>
          <cell r="P274">
            <v>2410</v>
          </cell>
          <cell r="Q274" t="str">
            <v>Tiedekunnat</v>
          </cell>
          <cell r="R274">
            <v>24050</v>
          </cell>
          <cell r="S274" t="str">
            <v>TEKNILLINEN TIEDEKUNTA</v>
          </cell>
          <cell r="T274" t="str">
            <v>TTK</v>
          </cell>
        </row>
        <row r="275">
          <cell r="A275">
            <v>2405460</v>
          </cell>
          <cell r="B275" t="str">
            <v>TTK tutkimuksen strateginen rahoitus</v>
          </cell>
          <cell r="C275" t="str">
            <v>FTech Strategic Research Funding</v>
          </cell>
          <cell r="D275" t="str">
            <v>FTech strategic funding</v>
          </cell>
          <cell r="E275">
            <v>23</v>
          </cell>
          <cell r="F275">
            <v>2405460</v>
          </cell>
          <cell r="G275">
            <v>274</v>
          </cell>
          <cell r="H275">
            <v>42370</v>
          </cell>
          <cell r="I275">
            <v>2958465</v>
          </cell>
          <cell r="J275">
            <v>6</v>
          </cell>
          <cell r="K275" t="str">
            <v>Kustannuspaikka</v>
          </cell>
          <cell r="L275">
            <v>240546</v>
          </cell>
          <cell r="M275" t="str">
            <v>TTK tutkimuksen strateginen rahoitus</v>
          </cell>
          <cell r="N275">
            <v>24</v>
          </cell>
          <cell r="O275" t="str">
            <v>Oulun yliopisto</v>
          </cell>
          <cell r="P275">
            <v>2410</v>
          </cell>
          <cell r="Q275" t="str">
            <v>Tiedekunnat</v>
          </cell>
          <cell r="R275">
            <v>24050</v>
          </cell>
          <cell r="S275" t="str">
            <v>TEKNILLINEN TIEDEKUNTA</v>
          </cell>
          <cell r="T275" t="str">
            <v>TTK</v>
          </cell>
        </row>
        <row r="276">
          <cell r="A276">
            <v>240547</v>
          </cell>
          <cell r="B276" t="str">
            <v>Opetustilat</v>
          </cell>
          <cell r="C276" t="str">
            <v>Teaching premises</v>
          </cell>
          <cell r="D276" t="str">
            <v>FTech teaching premises</v>
          </cell>
          <cell r="E276">
            <v>23</v>
          </cell>
          <cell r="F276">
            <v>240547</v>
          </cell>
          <cell r="G276">
            <v>275</v>
          </cell>
          <cell r="H276">
            <v>42370</v>
          </cell>
          <cell r="I276">
            <v>2958465</v>
          </cell>
          <cell r="J276">
            <v>5</v>
          </cell>
          <cell r="K276" t="str">
            <v>Tulosyksikkö</v>
          </cell>
          <cell r="L276">
            <v>24050</v>
          </cell>
          <cell r="M276" t="str">
            <v>TEKNILLINEN TIEDEKUNTA</v>
          </cell>
          <cell r="N276">
            <v>24</v>
          </cell>
          <cell r="O276" t="str">
            <v>Oulun yliopisto</v>
          </cell>
          <cell r="P276">
            <v>2410</v>
          </cell>
          <cell r="Q276" t="str">
            <v>Tiedekunnat</v>
          </cell>
          <cell r="R276">
            <v>24050</v>
          </cell>
          <cell r="S276" t="str">
            <v>TEKNILLINEN TIEDEKUNTA</v>
          </cell>
          <cell r="T276" t="str">
            <v>TTK</v>
          </cell>
        </row>
        <row r="277">
          <cell r="A277">
            <v>2405470</v>
          </cell>
          <cell r="B277" t="str">
            <v>Opetustilat</v>
          </cell>
          <cell r="C277" t="str">
            <v>Teaching premises</v>
          </cell>
          <cell r="D277" t="str">
            <v>FTech teaching premises</v>
          </cell>
          <cell r="E277">
            <v>23</v>
          </cell>
          <cell r="F277">
            <v>2405470</v>
          </cell>
          <cell r="G277">
            <v>276</v>
          </cell>
          <cell r="H277">
            <v>42370</v>
          </cell>
          <cell r="I277">
            <v>2958465</v>
          </cell>
          <cell r="J277">
            <v>6</v>
          </cell>
          <cell r="K277" t="str">
            <v>Kustannuspaikka</v>
          </cell>
          <cell r="L277">
            <v>240547</v>
          </cell>
          <cell r="M277" t="str">
            <v>Opetustilat</v>
          </cell>
          <cell r="N277">
            <v>24</v>
          </cell>
          <cell r="O277" t="str">
            <v>Oulun yliopisto</v>
          </cell>
          <cell r="P277">
            <v>2410</v>
          </cell>
          <cell r="Q277" t="str">
            <v>Tiedekunnat</v>
          </cell>
          <cell r="R277">
            <v>24050</v>
          </cell>
          <cell r="S277" t="str">
            <v>TEKNILLINEN TIEDEKUNTA</v>
          </cell>
          <cell r="T277" t="str">
            <v>TTK</v>
          </cell>
        </row>
        <row r="278">
          <cell r="A278">
            <v>240538</v>
          </cell>
          <cell r="B278" t="str">
            <v>Paja</v>
          </cell>
          <cell r="C278" t="str">
            <v>Machine Shop</v>
          </cell>
          <cell r="D278" t="str">
            <v>MachineShop</v>
          </cell>
          <cell r="E278">
            <v>11</v>
          </cell>
          <cell r="F278">
            <v>240538</v>
          </cell>
          <cell r="G278">
            <v>277</v>
          </cell>
          <cell r="H278">
            <v>41640</v>
          </cell>
          <cell r="I278">
            <v>2958465</v>
          </cell>
          <cell r="J278">
            <v>5</v>
          </cell>
          <cell r="K278" t="str">
            <v>Tulosyksikkö</v>
          </cell>
          <cell r="L278">
            <v>24050</v>
          </cell>
          <cell r="M278" t="str">
            <v>TEKNILLINEN TIEDEKUNTA</v>
          </cell>
          <cell r="N278">
            <v>24</v>
          </cell>
          <cell r="O278" t="str">
            <v>Oulun yliopisto</v>
          </cell>
          <cell r="P278">
            <v>2410</v>
          </cell>
          <cell r="Q278" t="str">
            <v>Tiedekunnat</v>
          </cell>
          <cell r="R278">
            <v>24050</v>
          </cell>
          <cell r="S278" t="str">
            <v>TEKNILLINEN TIEDEKUNTA</v>
          </cell>
          <cell r="T278" t="str">
            <v>TTK</v>
          </cell>
        </row>
        <row r="279">
          <cell r="A279">
            <v>2405380</v>
          </cell>
          <cell r="B279" t="str">
            <v>Paja</v>
          </cell>
          <cell r="C279" t="str">
            <v>Machine Shop</v>
          </cell>
          <cell r="D279" t="str">
            <v>MachineShop</v>
          </cell>
          <cell r="E279">
            <v>11</v>
          </cell>
          <cell r="F279">
            <v>2405380</v>
          </cell>
          <cell r="G279">
            <v>278</v>
          </cell>
          <cell r="H279">
            <v>41640</v>
          </cell>
          <cell r="I279">
            <v>2958465</v>
          </cell>
          <cell r="J279">
            <v>6</v>
          </cell>
          <cell r="K279" t="str">
            <v>Kustannuspaikka</v>
          </cell>
          <cell r="L279">
            <v>240538</v>
          </cell>
          <cell r="M279" t="str">
            <v>Paja</v>
          </cell>
          <cell r="N279">
            <v>24</v>
          </cell>
          <cell r="O279" t="str">
            <v>Oulun yliopisto</v>
          </cell>
          <cell r="P279">
            <v>2410</v>
          </cell>
          <cell r="Q279" t="str">
            <v>Tiedekunnat</v>
          </cell>
          <cell r="R279">
            <v>24050</v>
          </cell>
          <cell r="S279" t="str">
            <v>TEKNILLINEN TIEDEKUNTA</v>
          </cell>
          <cell r="T279" t="str">
            <v>TTK</v>
          </cell>
        </row>
        <row r="280">
          <cell r="A280">
            <v>240532</v>
          </cell>
          <cell r="B280" t="str">
            <v>Älykkäät koneet ja järjestelmät</v>
          </cell>
          <cell r="C280" t="str">
            <v>Intellicent Machines and Systems</v>
          </cell>
          <cell r="D280" t="str">
            <v>IMS</v>
          </cell>
          <cell r="E280">
            <v>3</v>
          </cell>
          <cell r="F280">
            <v>240532</v>
          </cell>
          <cell r="G280">
            <v>279</v>
          </cell>
          <cell r="H280">
            <v>34700</v>
          </cell>
          <cell r="I280">
            <v>2958465</v>
          </cell>
          <cell r="J280">
            <v>5</v>
          </cell>
          <cell r="K280" t="str">
            <v>Tulosyksikkö</v>
          </cell>
          <cell r="L280">
            <v>24050</v>
          </cell>
          <cell r="M280" t="str">
            <v>TEKNILLINEN TIEDEKUNTA</v>
          </cell>
          <cell r="N280">
            <v>24</v>
          </cell>
          <cell r="O280" t="str">
            <v>Oulun yliopisto</v>
          </cell>
          <cell r="P280">
            <v>2410</v>
          </cell>
          <cell r="Q280" t="str">
            <v>Tiedekunnat</v>
          </cell>
          <cell r="R280">
            <v>24050</v>
          </cell>
          <cell r="S280" t="str">
            <v>TEKNILLINEN TIEDEKUNTA</v>
          </cell>
          <cell r="T280" t="str">
            <v>TTK</v>
          </cell>
        </row>
        <row r="281">
          <cell r="A281">
            <v>2405320</v>
          </cell>
          <cell r="B281" t="str">
            <v>Älykkäät koneet ja järjestelmät</v>
          </cell>
          <cell r="C281" t="str">
            <v>Intellicent Machines and Systems</v>
          </cell>
          <cell r="D281" t="str">
            <v>IMS</v>
          </cell>
          <cell r="E281">
            <v>3</v>
          </cell>
          <cell r="F281">
            <v>2405320</v>
          </cell>
          <cell r="G281">
            <v>280</v>
          </cell>
          <cell r="H281">
            <v>39814</v>
          </cell>
          <cell r="I281">
            <v>2958465</v>
          </cell>
          <cell r="J281">
            <v>6</v>
          </cell>
          <cell r="K281" t="str">
            <v>Kustannuspaikka</v>
          </cell>
          <cell r="L281">
            <v>240532</v>
          </cell>
          <cell r="M281" t="str">
            <v>Älykkäät koneet ja järjestelmät</v>
          </cell>
          <cell r="N281">
            <v>24</v>
          </cell>
          <cell r="O281" t="str">
            <v>Oulun yliopisto</v>
          </cell>
          <cell r="P281">
            <v>2410</v>
          </cell>
          <cell r="Q281" t="str">
            <v>Tiedekunnat</v>
          </cell>
          <cell r="R281">
            <v>24050</v>
          </cell>
          <cell r="S281" t="str">
            <v>TEKNILLINEN TIEDEKUNTA</v>
          </cell>
          <cell r="T281" t="str">
            <v>TTK</v>
          </cell>
        </row>
        <row r="282">
          <cell r="A282">
            <v>240534</v>
          </cell>
          <cell r="B282" t="str">
            <v>Materiaali- ja konetekniikka</v>
          </cell>
          <cell r="C282" t="str">
            <v>Materials and Mechanical Engineering</v>
          </cell>
          <cell r="D282" t="str">
            <v>MME</v>
          </cell>
          <cell r="E282">
            <v>3</v>
          </cell>
          <cell r="F282">
            <v>240534</v>
          </cell>
          <cell r="G282">
            <v>281</v>
          </cell>
          <cell r="H282">
            <v>34700</v>
          </cell>
          <cell r="I282">
            <v>2958465</v>
          </cell>
          <cell r="J282">
            <v>5</v>
          </cell>
          <cell r="K282" t="str">
            <v>Tulosyksikkö</v>
          </cell>
          <cell r="L282">
            <v>24050</v>
          </cell>
          <cell r="M282" t="str">
            <v>TEKNILLINEN TIEDEKUNTA</v>
          </cell>
          <cell r="N282">
            <v>24</v>
          </cell>
          <cell r="O282" t="str">
            <v>Oulun yliopisto</v>
          </cell>
          <cell r="P282">
            <v>2410</v>
          </cell>
          <cell r="Q282" t="str">
            <v>Tiedekunnat</v>
          </cell>
          <cell r="R282">
            <v>24050</v>
          </cell>
          <cell r="S282" t="str">
            <v>TEKNILLINEN TIEDEKUNTA</v>
          </cell>
          <cell r="T282" t="str">
            <v>TTK</v>
          </cell>
        </row>
        <row r="283">
          <cell r="A283">
            <v>2405340</v>
          </cell>
          <cell r="B283" t="str">
            <v>Materiaali- ja konetekniikka</v>
          </cell>
          <cell r="C283" t="str">
            <v>Materials and Mechanical Engineering</v>
          </cell>
          <cell r="D283" t="str">
            <v>MME</v>
          </cell>
          <cell r="E283">
            <v>3</v>
          </cell>
          <cell r="F283">
            <v>2405340</v>
          </cell>
          <cell r="G283">
            <v>282</v>
          </cell>
          <cell r="H283">
            <v>39814</v>
          </cell>
          <cell r="I283">
            <v>2958465</v>
          </cell>
          <cell r="J283">
            <v>6</v>
          </cell>
          <cell r="K283" t="str">
            <v>Kustannuspaikka</v>
          </cell>
          <cell r="L283">
            <v>240534</v>
          </cell>
          <cell r="M283" t="str">
            <v>Materiaali- ja konetekniikka</v>
          </cell>
          <cell r="N283">
            <v>24</v>
          </cell>
          <cell r="O283" t="str">
            <v>Oulun yliopisto</v>
          </cell>
          <cell r="P283">
            <v>2410</v>
          </cell>
          <cell r="Q283" t="str">
            <v>Tiedekunnat</v>
          </cell>
          <cell r="R283">
            <v>24050</v>
          </cell>
          <cell r="S283" t="str">
            <v>TEKNILLINEN TIEDEKUNTA</v>
          </cell>
          <cell r="T283" t="str">
            <v>TTK</v>
          </cell>
        </row>
        <row r="284">
          <cell r="A284">
            <v>240536</v>
          </cell>
          <cell r="B284" t="str">
            <v>Rakenteet ja rakentamisteknologia</v>
          </cell>
          <cell r="C284" t="str">
            <v>Structures and Construction Technology</v>
          </cell>
          <cell r="D284" t="str">
            <v>SCT</v>
          </cell>
          <cell r="E284">
            <v>3</v>
          </cell>
          <cell r="F284">
            <v>240536</v>
          </cell>
          <cell r="G284">
            <v>283</v>
          </cell>
          <cell r="H284">
            <v>34700</v>
          </cell>
          <cell r="I284">
            <v>2958465</v>
          </cell>
          <cell r="J284">
            <v>5</v>
          </cell>
          <cell r="K284" t="str">
            <v>Tulosyksikkö</v>
          </cell>
          <cell r="L284">
            <v>24050</v>
          </cell>
          <cell r="M284" t="str">
            <v>TEKNILLINEN TIEDEKUNTA</v>
          </cell>
          <cell r="N284">
            <v>24</v>
          </cell>
          <cell r="O284" t="str">
            <v>Oulun yliopisto</v>
          </cell>
          <cell r="P284">
            <v>2410</v>
          </cell>
          <cell r="Q284" t="str">
            <v>Tiedekunnat</v>
          </cell>
          <cell r="R284">
            <v>24050</v>
          </cell>
          <cell r="S284" t="str">
            <v>TEKNILLINEN TIEDEKUNTA</v>
          </cell>
          <cell r="T284" t="str">
            <v>TTK</v>
          </cell>
        </row>
        <row r="285">
          <cell r="A285">
            <v>2405360</v>
          </cell>
          <cell r="B285" t="str">
            <v>Rakenteet ja rakentamisteknologia</v>
          </cell>
          <cell r="C285" t="str">
            <v>Structures and Construction Technology</v>
          </cell>
          <cell r="D285" t="str">
            <v>SCT</v>
          </cell>
          <cell r="E285">
            <v>3</v>
          </cell>
          <cell r="F285">
            <v>2405360</v>
          </cell>
          <cell r="G285">
            <v>284</v>
          </cell>
          <cell r="H285">
            <v>39814</v>
          </cell>
          <cell r="I285">
            <v>2958465</v>
          </cell>
          <cell r="J285">
            <v>6</v>
          </cell>
          <cell r="K285" t="str">
            <v>Kustannuspaikka</v>
          </cell>
          <cell r="L285">
            <v>240536</v>
          </cell>
          <cell r="M285" t="str">
            <v>Rakenteet ja rakentamisteknologia</v>
          </cell>
          <cell r="N285">
            <v>24</v>
          </cell>
          <cell r="O285" t="str">
            <v>Oulun yliopisto</v>
          </cell>
          <cell r="P285">
            <v>2410</v>
          </cell>
          <cell r="Q285" t="str">
            <v>Tiedekunnat</v>
          </cell>
          <cell r="R285">
            <v>24050</v>
          </cell>
          <cell r="S285" t="str">
            <v>TEKNILLINEN TIEDEKUNTA</v>
          </cell>
          <cell r="T285" t="str">
            <v>TTK</v>
          </cell>
        </row>
        <row r="286">
          <cell r="A286">
            <v>240552</v>
          </cell>
          <cell r="B286" t="str">
            <v>Vesi-, energia- ja ympäristötekniikka</v>
          </cell>
          <cell r="C286" t="str">
            <v>Water, Energy and Environmental Engineering</v>
          </cell>
          <cell r="D286" t="str">
            <v>WE3</v>
          </cell>
          <cell r="E286">
            <v>3</v>
          </cell>
          <cell r="F286">
            <v>240552</v>
          </cell>
          <cell r="G286">
            <v>285</v>
          </cell>
          <cell r="H286">
            <v>34700</v>
          </cell>
          <cell r="I286">
            <v>2958465</v>
          </cell>
          <cell r="J286">
            <v>5</v>
          </cell>
          <cell r="K286" t="str">
            <v>Tulosyksikkö</v>
          </cell>
          <cell r="L286">
            <v>24050</v>
          </cell>
          <cell r="M286" t="str">
            <v>TEKNILLINEN TIEDEKUNTA</v>
          </cell>
          <cell r="N286">
            <v>24</v>
          </cell>
          <cell r="O286" t="str">
            <v>Oulun yliopisto</v>
          </cell>
          <cell r="P286">
            <v>2410</v>
          </cell>
          <cell r="Q286" t="str">
            <v>Tiedekunnat</v>
          </cell>
          <cell r="R286">
            <v>24050</v>
          </cell>
          <cell r="S286" t="str">
            <v>TEKNILLINEN TIEDEKUNTA</v>
          </cell>
          <cell r="T286" t="str">
            <v>TTK</v>
          </cell>
        </row>
        <row r="287">
          <cell r="A287">
            <v>2405520</v>
          </cell>
          <cell r="B287" t="str">
            <v>Vesi-, energia- ja ympäristötekniikka</v>
          </cell>
          <cell r="C287" t="str">
            <v>Water, Energy and Environmental Engineering</v>
          </cell>
          <cell r="D287" t="str">
            <v>WE3</v>
          </cell>
          <cell r="E287">
            <v>3</v>
          </cell>
          <cell r="F287">
            <v>2405520</v>
          </cell>
          <cell r="G287">
            <v>286</v>
          </cell>
          <cell r="H287">
            <v>39814</v>
          </cell>
          <cell r="I287">
            <v>2958465</v>
          </cell>
          <cell r="J287">
            <v>6</v>
          </cell>
          <cell r="K287" t="str">
            <v>Kustannuspaikka</v>
          </cell>
          <cell r="L287">
            <v>240552</v>
          </cell>
          <cell r="M287" t="str">
            <v>Vesi-, energia- ja ympäristötekniikka</v>
          </cell>
          <cell r="N287">
            <v>24</v>
          </cell>
          <cell r="O287" t="str">
            <v>Oulun yliopisto</v>
          </cell>
          <cell r="P287">
            <v>2410</v>
          </cell>
          <cell r="Q287" t="str">
            <v>Tiedekunnat</v>
          </cell>
          <cell r="R287">
            <v>24050</v>
          </cell>
          <cell r="S287" t="str">
            <v>TEKNILLINEN TIEDEKUNTA</v>
          </cell>
          <cell r="T287" t="str">
            <v>TTK</v>
          </cell>
        </row>
        <row r="288">
          <cell r="A288">
            <v>240553</v>
          </cell>
          <cell r="B288" t="str">
            <v>Kestävä kemia</v>
          </cell>
          <cell r="C288" t="str">
            <v>Sustainable Chemistry</v>
          </cell>
          <cell r="D288" t="str">
            <v>SusChem</v>
          </cell>
          <cell r="E288">
            <v>7</v>
          </cell>
          <cell r="F288">
            <v>240553</v>
          </cell>
          <cell r="G288">
            <v>287</v>
          </cell>
          <cell r="H288">
            <v>42736</v>
          </cell>
          <cell r="I288">
            <v>2958465</v>
          </cell>
          <cell r="J288">
            <v>5</v>
          </cell>
          <cell r="K288" t="str">
            <v>Tulosyksikkö</v>
          </cell>
          <cell r="L288">
            <v>24050</v>
          </cell>
          <cell r="M288" t="str">
            <v>TEKNILLINEN TIEDEKUNTA</v>
          </cell>
          <cell r="N288">
            <v>24</v>
          </cell>
          <cell r="O288" t="str">
            <v>Oulun yliopisto</v>
          </cell>
          <cell r="P288">
            <v>2410</v>
          </cell>
          <cell r="Q288" t="str">
            <v>Tiedekunnat</v>
          </cell>
          <cell r="R288">
            <v>24050</v>
          </cell>
          <cell r="S288" t="str">
            <v>TEKNILLINEN TIEDEKUNTA</v>
          </cell>
          <cell r="T288" t="str">
            <v>TTK</v>
          </cell>
        </row>
        <row r="289">
          <cell r="A289">
            <v>2405530</v>
          </cell>
          <cell r="B289" t="str">
            <v>Kestävä kemia</v>
          </cell>
          <cell r="C289" t="str">
            <v>Sustainable Chemistry</v>
          </cell>
          <cell r="D289" t="str">
            <v>SusChem</v>
          </cell>
          <cell r="E289">
            <v>7</v>
          </cell>
          <cell r="F289">
            <v>2405530</v>
          </cell>
          <cell r="G289">
            <v>288</v>
          </cell>
          <cell r="H289">
            <v>42736</v>
          </cell>
          <cell r="I289">
            <v>2958465</v>
          </cell>
          <cell r="J289">
            <v>6</v>
          </cell>
          <cell r="K289" t="str">
            <v>Kustannuspaikka</v>
          </cell>
          <cell r="L289">
            <v>240553</v>
          </cell>
          <cell r="M289" t="str">
            <v>Kestävä kemia</v>
          </cell>
          <cell r="N289">
            <v>24</v>
          </cell>
          <cell r="O289" t="str">
            <v>Oulun yliopisto</v>
          </cell>
          <cell r="P289">
            <v>2410</v>
          </cell>
          <cell r="Q289" t="str">
            <v>Tiedekunnat</v>
          </cell>
          <cell r="R289">
            <v>24050</v>
          </cell>
          <cell r="S289" t="str">
            <v>TEKNILLINEN TIEDEKUNTA</v>
          </cell>
          <cell r="T289" t="str">
            <v>TTK</v>
          </cell>
        </row>
        <row r="290">
          <cell r="A290">
            <v>240554</v>
          </cell>
          <cell r="B290" t="str">
            <v>Kemiallinen prosessitekniikka</v>
          </cell>
          <cell r="C290" t="str">
            <v>Chemical Process Engineering</v>
          </cell>
          <cell r="D290" t="str">
            <v>CPE</v>
          </cell>
          <cell r="E290">
            <v>3</v>
          </cell>
          <cell r="F290">
            <v>240554</v>
          </cell>
          <cell r="G290">
            <v>289</v>
          </cell>
          <cell r="H290">
            <v>34700</v>
          </cell>
          <cell r="I290">
            <v>2958465</v>
          </cell>
          <cell r="J290">
            <v>5</v>
          </cell>
          <cell r="K290" t="str">
            <v>Tulosyksikkö</v>
          </cell>
          <cell r="L290">
            <v>24050</v>
          </cell>
          <cell r="M290" t="str">
            <v>TEKNILLINEN TIEDEKUNTA</v>
          </cell>
          <cell r="N290">
            <v>24</v>
          </cell>
          <cell r="O290" t="str">
            <v>Oulun yliopisto</v>
          </cell>
          <cell r="P290">
            <v>2410</v>
          </cell>
          <cell r="Q290" t="str">
            <v>Tiedekunnat</v>
          </cell>
          <cell r="R290">
            <v>24050</v>
          </cell>
          <cell r="S290" t="str">
            <v>TEKNILLINEN TIEDEKUNTA</v>
          </cell>
          <cell r="T290" t="str">
            <v>TTK</v>
          </cell>
        </row>
        <row r="291">
          <cell r="A291">
            <v>2405540</v>
          </cell>
          <cell r="B291" t="str">
            <v>Kemiallinen prosessitekniikka</v>
          </cell>
          <cell r="C291" t="str">
            <v>Chemical Process Engineering</v>
          </cell>
          <cell r="D291" t="str">
            <v>CPE</v>
          </cell>
          <cell r="E291">
            <v>3</v>
          </cell>
          <cell r="F291">
            <v>2405540</v>
          </cell>
          <cell r="G291">
            <v>290</v>
          </cell>
          <cell r="H291">
            <v>39814</v>
          </cell>
          <cell r="I291">
            <v>2958465</v>
          </cell>
          <cell r="J291">
            <v>6</v>
          </cell>
          <cell r="K291" t="str">
            <v>Kustannuspaikka</v>
          </cell>
          <cell r="L291">
            <v>240554</v>
          </cell>
          <cell r="M291" t="str">
            <v>Kemiallinen prosessitekniikka</v>
          </cell>
          <cell r="N291">
            <v>24</v>
          </cell>
          <cell r="O291" t="str">
            <v>Oulun yliopisto</v>
          </cell>
          <cell r="P291">
            <v>2410</v>
          </cell>
          <cell r="Q291" t="str">
            <v>Tiedekunnat</v>
          </cell>
          <cell r="R291">
            <v>24050</v>
          </cell>
          <cell r="S291" t="str">
            <v>TEKNILLINEN TIEDEKUNTA</v>
          </cell>
          <cell r="T291" t="str">
            <v>TTK</v>
          </cell>
        </row>
        <row r="292">
          <cell r="A292">
            <v>240555</v>
          </cell>
          <cell r="B292" t="str">
            <v>Ympäristö- ja kemiantekniikka</v>
          </cell>
          <cell r="C292" t="str">
            <v>Environmental and Chemical Engineering</v>
          </cell>
          <cell r="D292" t="str">
            <v>ECE</v>
          </cell>
          <cell r="E292">
            <v>3</v>
          </cell>
          <cell r="F292">
            <v>240555</v>
          </cell>
          <cell r="G292">
            <v>291</v>
          </cell>
          <cell r="H292">
            <v>34700</v>
          </cell>
          <cell r="I292">
            <v>2958465</v>
          </cell>
          <cell r="J292">
            <v>5</v>
          </cell>
          <cell r="K292" t="str">
            <v>Tulosyksikkö</v>
          </cell>
          <cell r="L292">
            <v>24050</v>
          </cell>
          <cell r="M292" t="str">
            <v>TEKNILLINEN TIEDEKUNTA</v>
          </cell>
          <cell r="N292">
            <v>24</v>
          </cell>
          <cell r="O292" t="str">
            <v>Oulun yliopisto</v>
          </cell>
          <cell r="P292">
            <v>2410</v>
          </cell>
          <cell r="Q292" t="str">
            <v>Tiedekunnat</v>
          </cell>
          <cell r="R292">
            <v>24050</v>
          </cell>
          <cell r="S292" t="str">
            <v>TEKNILLINEN TIEDEKUNTA</v>
          </cell>
          <cell r="T292" t="str">
            <v>TTK</v>
          </cell>
        </row>
        <row r="293">
          <cell r="A293">
            <v>2405550</v>
          </cell>
          <cell r="B293" t="str">
            <v>Ympäristö- ja kemiantekniikka</v>
          </cell>
          <cell r="C293" t="str">
            <v>Environmental and Chemical Engineering</v>
          </cell>
          <cell r="D293" t="str">
            <v>ECE</v>
          </cell>
          <cell r="E293">
            <v>3</v>
          </cell>
          <cell r="F293">
            <v>2405550</v>
          </cell>
          <cell r="G293">
            <v>292</v>
          </cell>
          <cell r="H293">
            <v>39814</v>
          </cell>
          <cell r="I293">
            <v>2958465</v>
          </cell>
          <cell r="J293">
            <v>6</v>
          </cell>
          <cell r="K293" t="str">
            <v>Kustannuspaikka</v>
          </cell>
          <cell r="L293">
            <v>240555</v>
          </cell>
          <cell r="M293" t="str">
            <v>Ympäristö- ja kemiantekniikka</v>
          </cell>
          <cell r="N293">
            <v>24</v>
          </cell>
          <cell r="O293" t="str">
            <v>Oulun yliopisto</v>
          </cell>
          <cell r="P293">
            <v>2410</v>
          </cell>
          <cell r="Q293" t="str">
            <v>Tiedekunnat</v>
          </cell>
          <cell r="R293">
            <v>24050</v>
          </cell>
          <cell r="S293" t="str">
            <v>TEKNILLINEN TIEDEKUNTA</v>
          </cell>
          <cell r="T293" t="str">
            <v>TTK</v>
          </cell>
        </row>
        <row r="294">
          <cell r="A294">
            <v>240557</v>
          </cell>
          <cell r="B294" t="str">
            <v>Kuitu- ja partikkelitekniikka</v>
          </cell>
          <cell r="C294" t="str">
            <v>Fibre and Particle Engineering</v>
          </cell>
          <cell r="D294" t="str">
            <v>FPE</v>
          </cell>
          <cell r="E294">
            <v>3</v>
          </cell>
          <cell r="F294">
            <v>240557</v>
          </cell>
          <cell r="G294">
            <v>293</v>
          </cell>
          <cell r="H294">
            <v>34700</v>
          </cell>
          <cell r="I294">
            <v>2958465</v>
          </cell>
          <cell r="J294">
            <v>5</v>
          </cell>
          <cell r="K294" t="str">
            <v>Tulosyksikkö</v>
          </cell>
          <cell r="L294">
            <v>24050</v>
          </cell>
          <cell r="M294" t="str">
            <v>TEKNILLINEN TIEDEKUNTA</v>
          </cell>
          <cell r="N294">
            <v>24</v>
          </cell>
          <cell r="O294" t="str">
            <v>Oulun yliopisto</v>
          </cell>
          <cell r="P294">
            <v>2410</v>
          </cell>
          <cell r="Q294" t="str">
            <v>Tiedekunnat</v>
          </cell>
          <cell r="R294">
            <v>24050</v>
          </cell>
          <cell r="S294" t="str">
            <v>TEKNILLINEN TIEDEKUNTA</v>
          </cell>
          <cell r="T294" t="str">
            <v>TTK</v>
          </cell>
        </row>
        <row r="295">
          <cell r="A295">
            <v>2405570</v>
          </cell>
          <cell r="B295" t="str">
            <v>Kuitu- ja partikkelitekniikka</v>
          </cell>
          <cell r="C295" t="str">
            <v>Fibre and Particle Engineering</v>
          </cell>
          <cell r="D295" t="str">
            <v>FPE</v>
          </cell>
          <cell r="E295">
            <v>3</v>
          </cell>
          <cell r="F295">
            <v>2405570</v>
          </cell>
          <cell r="G295">
            <v>294</v>
          </cell>
          <cell r="H295">
            <v>39814</v>
          </cell>
          <cell r="I295">
            <v>2958465</v>
          </cell>
          <cell r="J295">
            <v>6</v>
          </cell>
          <cell r="K295" t="str">
            <v>Kustannuspaikka</v>
          </cell>
          <cell r="L295">
            <v>240557</v>
          </cell>
          <cell r="M295" t="str">
            <v>Kuitu- ja partikkelitekniikka</v>
          </cell>
          <cell r="N295">
            <v>24</v>
          </cell>
          <cell r="O295" t="str">
            <v>Oulun yliopisto</v>
          </cell>
          <cell r="P295">
            <v>2410</v>
          </cell>
          <cell r="Q295" t="str">
            <v>Tiedekunnat</v>
          </cell>
          <cell r="R295">
            <v>24050</v>
          </cell>
          <cell r="S295" t="str">
            <v>TEKNILLINEN TIEDEKUNTA</v>
          </cell>
          <cell r="T295" t="str">
            <v>TTK</v>
          </cell>
        </row>
        <row r="296">
          <cell r="A296">
            <v>240560</v>
          </cell>
          <cell r="B296" t="str">
            <v>Prosessimetallurgia</v>
          </cell>
          <cell r="C296" t="str">
            <v>Process Metallurgy</v>
          </cell>
          <cell r="D296" t="str">
            <v>MET</v>
          </cell>
          <cell r="E296">
            <v>3</v>
          </cell>
          <cell r="F296">
            <v>240560</v>
          </cell>
          <cell r="G296">
            <v>295</v>
          </cell>
          <cell r="H296">
            <v>34700</v>
          </cell>
          <cell r="I296">
            <v>2958465</v>
          </cell>
          <cell r="J296">
            <v>5</v>
          </cell>
          <cell r="K296" t="str">
            <v>Tulosyksikkö</v>
          </cell>
          <cell r="L296">
            <v>24050</v>
          </cell>
          <cell r="M296" t="str">
            <v>TEKNILLINEN TIEDEKUNTA</v>
          </cell>
          <cell r="N296">
            <v>24</v>
          </cell>
          <cell r="O296" t="str">
            <v>Oulun yliopisto</v>
          </cell>
          <cell r="P296">
            <v>2410</v>
          </cell>
          <cell r="Q296" t="str">
            <v>Tiedekunnat</v>
          </cell>
          <cell r="R296">
            <v>24050</v>
          </cell>
          <cell r="S296" t="str">
            <v>TEKNILLINEN TIEDEKUNTA</v>
          </cell>
          <cell r="T296" t="str">
            <v>TTK</v>
          </cell>
        </row>
        <row r="297">
          <cell r="A297">
            <v>2405600</v>
          </cell>
          <cell r="B297" t="str">
            <v>Prosessimetallurgia</v>
          </cell>
          <cell r="C297" t="str">
            <v>Process Metallurgy</v>
          </cell>
          <cell r="D297" t="str">
            <v>MET</v>
          </cell>
          <cell r="E297">
            <v>3</v>
          </cell>
          <cell r="F297">
            <v>2405600</v>
          </cell>
          <cell r="G297">
            <v>296</v>
          </cell>
          <cell r="H297">
            <v>39814</v>
          </cell>
          <cell r="I297">
            <v>2958465</v>
          </cell>
          <cell r="J297">
            <v>6</v>
          </cell>
          <cell r="K297" t="str">
            <v>Kustannuspaikka</v>
          </cell>
          <cell r="L297">
            <v>240560</v>
          </cell>
          <cell r="M297" t="str">
            <v>Prosessimetallurgia</v>
          </cell>
          <cell r="N297">
            <v>24</v>
          </cell>
          <cell r="O297" t="str">
            <v>Oulun yliopisto</v>
          </cell>
          <cell r="P297">
            <v>2410</v>
          </cell>
          <cell r="Q297" t="str">
            <v>Tiedekunnat</v>
          </cell>
          <cell r="R297">
            <v>24050</v>
          </cell>
          <cell r="S297" t="str">
            <v>TEKNILLINEN TIEDEKUNTA</v>
          </cell>
          <cell r="T297" t="str">
            <v>TTK</v>
          </cell>
        </row>
        <row r="298">
          <cell r="A298">
            <v>240570</v>
          </cell>
          <cell r="B298" t="str">
            <v>Tuotantotalous</v>
          </cell>
          <cell r="C298" t="str">
            <v>Industrial Engineering and Management</v>
          </cell>
          <cell r="D298" t="str">
            <v>IEM</v>
          </cell>
          <cell r="E298">
            <v>3</v>
          </cell>
          <cell r="F298">
            <v>240570</v>
          </cell>
          <cell r="G298">
            <v>297</v>
          </cell>
          <cell r="H298">
            <v>34700</v>
          </cell>
          <cell r="I298">
            <v>2958465</v>
          </cell>
          <cell r="J298">
            <v>5</v>
          </cell>
          <cell r="K298" t="str">
            <v>Tulosyksikkö</v>
          </cell>
          <cell r="L298">
            <v>24050</v>
          </cell>
          <cell r="M298" t="str">
            <v>TEKNILLINEN TIEDEKUNTA</v>
          </cell>
          <cell r="N298">
            <v>24</v>
          </cell>
          <cell r="O298" t="str">
            <v>Oulun yliopisto</v>
          </cell>
          <cell r="P298">
            <v>2410</v>
          </cell>
          <cell r="Q298" t="str">
            <v>Tiedekunnat</v>
          </cell>
          <cell r="R298">
            <v>24050</v>
          </cell>
          <cell r="S298" t="str">
            <v>TEKNILLINEN TIEDEKUNTA</v>
          </cell>
          <cell r="T298" t="str">
            <v>TTK</v>
          </cell>
        </row>
        <row r="299">
          <cell r="A299">
            <v>2405700</v>
          </cell>
          <cell r="B299" t="str">
            <v>Tuotantotalous</v>
          </cell>
          <cell r="C299" t="str">
            <v>Industrial Engineering and Management</v>
          </cell>
          <cell r="D299" t="str">
            <v>IEM</v>
          </cell>
          <cell r="E299">
            <v>3</v>
          </cell>
          <cell r="F299">
            <v>2405700</v>
          </cell>
          <cell r="G299">
            <v>298</v>
          </cell>
          <cell r="H299">
            <v>39814</v>
          </cell>
          <cell r="I299">
            <v>2958465</v>
          </cell>
          <cell r="J299">
            <v>6</v>
          </cell>
          <cell r="K299" t="str">
            <v>Kustannuspaikka</v>
          </cell>
          <cell r="L299">
            <v>240570</v>
          </cell>
          <cell r="M299" t="str">
            <v>Tuotantotalous</v>
          </cell>
          <cell r="N299">
            <v>24</v>
          </cell>
          <cell r="O299" t="str">
            <v>Oulun yliopisto</v>
          </cell>
          <cell r="P299">
            <v>2410</v>
          </cell>
          <cell r="Q299" t="str">
            <v>Tiedekunnat</v>
          </cell>
          <cell r="R299">
            <v>24050</v>
          </cell>
          <cell r="S299" t="str">
            <v>TEKNILLINEN TIEDEKUNTA</v>
          </cell>
          <cell r="T299" t="str">
            <v>TTK</v>
          </cell>
        </row>
        <row r="300">
          <cell r="A300">
            <v>240510</v>
          </cell>
          <cell r="B300" t="str">
            <v>Arkkitehtuuri</v>
          </cell>
          <cell r="C300" t="str">
            <v>Oulu School of Architecture</v>
          </cell>
          <cell r="D300" t="str">
            <v>OSA</v>
          </cell>
          <cell r="E300">
            <v>3</v>
          </cell>
          <cell r="F300">
            <v>240510</v>
          </cell>
          <cell r="G300">
            <v>299</v>
          </cell>
          <cell r="H300">
            <v>34700</v>
          </cell>
          <cell r="I300">
            <v>2958465</v>
          </cell>
          <cell r="J300">
            <v>5</v>
          </cell>
          <cell r="K300" t="str">
            <v>Tulosyksikkö</v>
          </cell>
          <cell r="L300">
            <v>24050</v>
          </cell>
          <cell r="M300" t="str">
            <v>TEKNILLINEN TIEDEKUNTA</v>
          </cell>
          <cell r="N300">
            <v>24</v>
          </cell>
          <cell r="O300" t="str">
            <v>Oulun yliopisto</v>
          </cell>
          <cell r="P300">
            <v>2410</v>
          </cell>
          <cell r="Q300" t="str">
            <v>Tiedekunnat</v>
          </cell>
          <cell r="R300">
            <v>24050</v>
          </cell>
          <cell r="S300" t="str">
            <v>TEKNILLINEN TIEDEKUNTA</v>
          </cell>
          <cell r="T300" t="str">
            <v>TTK</v>
          </cell>
        </row>
        <row r="301">
          <cell r="A301">
            <v>2405100</v>
          </cell>
          <cell r="B301" t="str">
            <v>Arkkitehtuuri</v>
          </cell>
          <cell r="C301" t="str">
            <v>Oulu School of Architecture</v>
          </cell>
          <cell r="D301" t="str">
            <v>OSA</v>
          </cell>
          <cell r="E301">
            <v>3</v>
          </cell>
          <cell r="F301">
            <v>2405100</v>
          </cell>
          <cell r="G301">
            <v>300</v>
          </cell>
          <cell r="H301">
            <v>39814</v>
          </cell>
          <cell r="I301">
            <v>2958465</v>
          </cell>
          <cell r="J301">
            <v>6</v>
          </cell>
          <cell r="K301" t="str">
            <v>Kustannuspaikka</v>
          </cell>
          <cell r="L301">
            <v>240510</v>
          </cell>
          <cell r="M301" t="str">
            <v>Arkkitehtuuri</v>
          </cell>
          <cell r="N301">
            <v>24</v>
          </cell>
          <cell r="O301" t="str">
            <v>Oulun yliopisto</v>
          </cell>
          <cell r="P301">
            <v>2410</v>
          </cell>
          <cell r="Q301" t="str">
            <v>Tiedekunnat</v>
          </cell>
          <cell r="R301">
            <v>24050</v>
          </cell>
          <cell r="S301" t="str">
            <v>TEKNILLINEN TIEDEKUNTA</v>
          </cell>
          <cell r="T301" t="str">
            <v>TTK</v>
          </cell>
        </row>
        <row r="302">
          <cell r="A302">
            <v>240250</v>
          </cell>
          <cell r="B302" t="str">
            <v>Kaivannaisala</v>
          </cell>
          <cell r="C302" t="str">
            <v>Oulu Mining School</v>
          </cell>
          <cell r="D302" t="str">
            <v>OMS</v>
          </cell>
          <cell r="E302">
            <v>3</v>
          </cell>
          <cell r="F302">
            <v>240250</v>
          </cell>
          <cell r="G302">
            <v>301</v>
          </cell>
          <cell r="H302">
            <v>41852</v>
          </cell>
          <cell r="I302">
            <v>2958465</v>
          </cell>
          <cell r="J302">
            <v>5</v>
          </cell>
          <cell r="K302" t="str">
            <v>Tulosyksikkö</v>
          </cell>
          <cell r="L302">
            <v>24050</v>
          </cell>
          <cell r="M302" t="str">
            <v>TEKNILLINEN TIEDEKUNTA</v>
          </cell>
          <cell r="N302">
            <v>24</v>
          </cell>
          <cell r="O302" t="str">
            <v>Oulun yliopisto</v>
          </cell>
          <cell r="P302">
            <v>2410</v>
          </cell>
          <cell r="Q302" t="str">
            <v>Tiedekunnat</v>
          </cell>
          <cell r="R302">
            <v>24050</v>
          </cell>
          <cell r="S302" t="str">
            <v>TEKNILLINEN TIEDEKUNTA</v>
          </cell>
          <cell r="T302" t="str">
            <v>TTK</v>
          </cell>
        </row>
        <row r="303">
          <cell r="A303">
            <v>2402500</v>
          </cell>
          <cell r="B303" t="str">
            <v>Kaivannaisala</v>
          </cell>
          <cell r="C303" t="str">
            <v>Oulu Mining School</v>
          </cell>
          <cell r="D303" t="str">
            <v>OMS</v>
          </cell>
          <cell r="E303">
            <v>3</v>
          </cell>
          <cell r="F303">
            <v>2402500</v>
          </cell>
          <cell r="G303">
            <v>302</v>
          </cell>
          <cell r="H303">
            <v>41852</v>
          </cell>
          <cell r="I303">
            <v>2958465</v>
          </cell>
          <cell r="J303">
            <v>6</v>
          </cell>
          <cell r="K303" t="str">
            <v>Kustannuspaikka</v>
          </cell>
          <cell r="L303">
            <v>240250</v>
          </cell>
          <cell r="M303" t="str">
            <v>Kaivannaisala</v>
          </cell>
          <cell r="N303">
            <v>24</v>
          </cell>
          <cell r="O303" t="str">
            <v>Oulun yliopisto</v>
          </cell>
          <cell r="P303">
            <v>2410</v>
          </cell>
          <cell r="Q303" t="str">
            <v>Tiedekunnat</v>
          </cell>
          <cell r="R303">
            <v>24050</v>
          </cell>
          <cell r="S303" t="str">
            <v>TEKNILLINEN TIEDEKUNTA</v>
          </cell>
          <cell r="T303" t="str">
            <v>TTK</v>
          </cell>
        </row>
        <row r="304">
          <cell r="A304">
            <v>240252</v>
          </cell>
          <cell r="B304" t="str">
            <v>OMS Tutkimuskeskus</v>
          </cell>
          <cell r="C304" t="str">
            <v>OMS Research Centre</v>
          </cell>
          <cell r="D304" t="str">
            <v>OMS Centre</v>
          </cell>
          <cell r="E304">
            <v>10</v>
          </cell>
          <cell r="F304">
            <v>240252</v>
          </cell>
          <cell r="G304">
            <v>303</v>
          </cell>
          <cell r="H304">
            <v>42736</v>
          </cell>
          <cell r="I304">
            <v>2958465</v>
          </cell>
          <cell r="J304">
            <v>5</v>
          </cell>
          <cell r="K304" t="str">
            <v>Tulosyksikkö</v>
          </cell>
          <cell r="L304">
            <v>24050</v>
          </cell>
          <cell r="M304" t="str">
            <v>TEKNILLINEN TIEDEKUNTA</v>
          </cell>
          <cell r="N304">
            <v>24</v>
          </cell>
          <cell r="O304" t="str">
            <v>Oulun yliopisto</v>
          </cell>
          <cell r="P304">
            <v>2410</v>
          </cell>
          <cell r="Q304" t="str">
            <v>Tiedekunnat</v>
          </cell>
          <cell r="R304">
            <v>24050</v>
          </cell>
          <cell r="S304" t="str">
            <v>TEKNILLINEN TIEDEKUNTA</v>
          </cell>
          <cell r="T304" t="str">
            <v>TTK</v>
          </cell>
        </row>
        <row r="305">
          <cell r="A305">
            <v>2402520</v>
          </cell>
          <cell r="B305" t="str">
            <v>OMS Tutkimuskeskus</v>
          </cell>
          <cell r="C305" t="str">
            <v>OMS Research Centre</v>
          </cell>
          <cell r="D305" t="str">
            <v>OMS Centre</v>
          </cell>
          <cell r="E305">
            <v>10</v>
          </cell>
          <cell r="F305">
            <v>2402520</v>
          </cell>
          <cell r="G305">
            <v>304</v>
          </cell>
          <cell r="H305">
            <v>42736</v>
          </cell>
          <cell r="I305">
            <v>2958465</v>
          </cell>
          <cell r="J305">
            <v>6</v>
          </cell>
          <cell r="K305" t="str">
            <v>Kustannuspaikka</v>
          </cell>
          <cell r="L305">
            <v>240252</v>
          </cell>
          <cell r="M305" t="str">
            <v>OMS Tutkimuskeskus</v>
          </cell>
          <cell r="N305">
            <v>24</v>
          </cell>
          <cell r="O305" t="str">
            <v>Oulun yliopisto</v>
          </cell>
          <cell r="P305">
            <v>2410</v>
          </cell>
          <cell r="Q305" t="str">
            <v>Tiedekunnat</v>
          </cell>
          <cell r="R305">
            <v>24050</v>
          </cell>
          <cell r="S305" t="str">
            <v>TEKNILLINEN TIEDEKUNTA</v>
          </cell>
          <cell r="T305" t="str">
            <v>TTK</v>
          </cell>
        </row>
        <row r="306">
          <cell r="A306">
            <v>240548</v>
          </cell>
          <cell r="B306" t="str">
            <v>Energia- ja ympäristötekniikan tutkimusryhmä 31.12.2018 saakka</v>
          </cell>
          <cell r="C306" t="str">
            <v>Energy and Environmental Engineering research unit, until 31.12.2018</v>
          </cell>
          <cell r="D306" t="str">
            <v>Energy and Environment</v>
          </cell>
          <cell r="E306">
            <v>22</v>
          </cell>
          <cell r="F306">
            <v>240548</v>
          </cell>
          <cell r="G306">
            <v>305</v>
          </cell>
          <cell r="H306">
            <v>42370</v>
          </cell>
          <cell r="I306">
            <v>43465</v>
          </cell>
          <cell r="J306">
            <v>5</v>
          </cell>
          <cell r="K306" t="str">
            <v>Tulosyksikkö</v>
          </cell>
          <cell r="L306">
            <v>24050</v>
          </cell>
          <cell r="M306" t="str">
            <v>TEKNILLINEN TIEDEKUNTA</v>
          </cell>
          <cell r="N306">
            <v>24</v>
          </cell>
          <cell r="O306" t="str">
            <v>Oulun yliopisto</v>
          </cell>
          <cell r="P306">
            <v>2410</v>
          </cell>
          <cell r="Q306" t="str">
            <v>Tiedekunnat</v>
          </cell>
          <cell r="R306">
            <v>24050</v>
          </cell>
          <cell r="S306" t="str">
            <v>TEKNILLINEN TIEDEKUNTA</v>
          </cell>
          <cell r="T306" t="str">
            <v>TTK</v>
          </cell>
        </row>
        <row r="307">
          <cell r="A307">
            <v>2405480</v>
          </cell>
          <cell r="B307" t="str">
            <v>Energia- ja ympäristötekniikan tutkimusryhmä 31.12.2018 saakka</v>
          </cell>
          <cell r="C307" t="str">
            <v>Energy and Environmental Engineering research unit, until 31.12.2018</v>
          </cell>
          <cell r="D307" t="str">
            <v>Energy and Environment</v>
          </cell>
          <cell r="E307">
            <v>22</v>
          </cell>
          <cell r="F307">
            <v>2405480</v>
          </cell>
          <cell r="G307">
            <v>306</v>
          </cell>
          <cell r="H307">
            <v>42370</v>
          </cell>
          <cell r="I307">
            <v>43465</v>
          </cell>
          <cell r="J307">
            <v>6</v>
          </cell>
          <cell r="K307" t="str">
            <v>Kustannuspaikka</v>
          </cell>
          <cell r="L307">
            <v>240548</v>
          </cell>
          <cell r="M307" t="str">
            <v>Energia- ja ympäristötekniikan tutkimusryhmä 31.12.2018 saakka</v>
          </cell>
          <cell r="N307">
            <v>24</v>
          </cell>
          <cell r="O307" t="str">
            <v>Oulun yliopisto</v>
          </cell>
          <cell r="P307">
            <v>2410</v>
          </cell>
          <cell r="Q307" t="str">
            <v>Tiedekunnat</v>
          </cell>
          <cell r="R307">
            <v>24050</v>
          </cell>
          <cell r="S307" t="str">
            <v>TEKNILLINEN TIEDEKUNTA</v>
          </cell>
          <cell r="T307" t="str">
            <v>TTK</v>
          </cell>
        </row>
        <row r="308">
          <cell r="A308">
            <v>240533</v>
          </cell>
          <cell r="B308" t="str">
            <v>Koneensuunnittelu 31.12.2018 saakka</v>
          </cell>
          <cell r="C308" t="str">
            <v>Machine Design Laboratory, until 31.12.2018</v>
          </cell>
          <cell r="D308" t="str">
            <v>Machine Design</v>
          </cell>
          <cell r="E308">
            <v>14</v>
          </cell>
          <cell r="F308">
            <v>240533</v>
          </cell>
          <cell r="G308">
            <v>307</v>
          </cell>
          <cell r="H308">
            <v>34700</v>
          </cell>
          <cell r="I308">
            <v>43465</v>
          </cell>
          <cell r="J308">
            <v>5</v>
          </cell>
          <cell r="K308" t="str">
            <v>Tulosyksikkö</v>
          </cell>
          <cell r="L308">
            <v>24050</v>
          </cell>
          <cell r="M308" t="str">
            <v>TEKNILLINEN TIEDEKUNTA</v>
          </cell>
          <cell r="N308">
            <v>24</v>
          </cell>
          <cell r="O308" t="str">
            <v>Oulun yliopisto</v>
          </cell>
          <cell r="P308">
            <v>2410</v>
          </cell>
          <cell r="Q308" t="str">
            <v>Tiedekunnat</v>
          </cell>
          <cell r="R308">
            <v>24050</v>
          </cell>
          <cell r="S308" t="str">
            <v>TEKNILLINEN TIEDEKUNTA</v>
          </cell>
          <cell r="T308" t="str">
            <v>TTK</v>
          </cell>
        </row>
        <row r="309">
          <cell r="A309">
            <v>2405330</v>
          </cell>
          <cell r="B309" t="str">
            <v>Koneensuunnittelu 31.12.2018 saakka</v>
          </cell>
          <cell r="C309" t="str">
            <v>Machine Design Laboratory, until 31.12.2018</v>
          </cell>
          <cell r="D309" t="str">
            <v>Machine Design</v>
          </cell>
          <cell r="E309">
            <v>14</v>
          </cell>
          <cell r="F309">
            <v>2405330</v>
          </cell>
          <cell r="G309">
            <v>308</v>
          </cell>
          <cell r="H309">
            <v>39814</v>
          </cell>
          <cell r="I309">
            <v>43465</v>
          </cell>
          <cell r="J309">
            <v>6</v>
          </cell>
          <cell r="K309" t="str">
            <v>Kustannuspaikka</v>
          </cell>
          <cell r="L309">
            <v>240533</v>
          </cell>
          <cell r="M309" t="str">
            <v>Koneensuunnittelu 31.12.2018 saakka</v>
          </cell>
          <cell r="N309">
            <v>24</v>
          </cell>
          <cell r="O309" t="str">
            <v>Oulun yliopisto</v>
          </cell>
          <cell r="P309">
            <v>2410</v>
          </cell>
          <cell r="Q309" t="str">
            <v>Tiedekunnat</v>
          </cell>
          <cell r="R309">
            <v>24050</v>
          </cell>
          <cell r="S309" t="str">
            <v>TEKNILLINEN TIEDEKUNTA</v>
          </cell>
          <cell r="T309" t="str">
            <v>TTK</v>
          </cell>
        </row>
        <row r="310">
          <cell r="A310">
            <v>240558</v>
          </cell>
          <cell r="B310" t="str">
            <v>Säätötekniikka 31.12.2018 saakka</v>
          </cell>
          <cell r="C310" t="str">
            <v>Control Engineering Laboratory, until 31.12.2018</v>
          </cell>
          <cell r="D310" t="str">
            <v>Control Engineering</v>
          </cell>
          <cell r="E310">
            <v>19</v>
          </cell>
          <cell r="F310">
            <v>240558</v>
          </cell>
          <cell r="G310">
            <v>309</v>
          </cell>
          <cell r="H310">
            <v>34700</v>
          </cell>
          <cell r="I310">
            <v>43465</v>
          </cell>
          <cell r="J310">
            <v>5</v>
          </cell>
          <cell r="K310" t="str">
            <v>Tulosyksikkö</v>
          </cell>
          <cell r="L310">
            <v>24050</v>
          </cell>
          <cell r="M310" t="str">
            <v>TEKNILLINEN TIEDEKUNTA</v>
          </cell>
          <cell r="N310">
            <v>24</v>
          </cell>
          <cell r="O310" t="str">
            <v>Oulun yliopisto</v>
          </cell>
          <cell r="P310">
            <v>2410</v>
          </cell>
          <cell r="Q310" t="str">
            <v>Tiedekunnat</v>
          </cell>
          <cell r="R310">
            <v>24050</v>
          </cell>
          <cell r="S310" t="str">
            <v>TEKNILLINEN TIEDEKUNTA</v>
          </cell>
          <cell r="T310" t="str">
            <v>TTK</v>
          </cell>
        </row>
        <row r="311">
          <cell r="A311">
            <v>2405580</v>
          </cell>
          <cell r="B311" t="str">
            <v>Säätötekniikka 31.12.2018 saakka</v>
          </cell>
          <cell r="C311" t="str">
            <v>Control Engineering Laboratory, until 31.12.2018</v>
          </cell>
          <cell r="D311" t="str">
            <v>Control Engineering</v>
          </cell>
          <cell r="E311">
            <v>19</v>
          </cell>
          <cell r="F311">
            <v>2405580</v>
          </cell>
          <cell r="G311">
            <v>310</v>
          </cell>
          <cell r="H311">
            <v>39814</v>
          </cell>
          <cell r="I311">
            <v>43465</v>
          </cell>
          <cell r="J311">
            <v>6</v>
          </cell>
          <cell r="K311" t="str">
            <v>Kustannuspaikka</v>
          </cell>
          <cell r="L311">
            <v>240558</v>
          </cell>
          <cell r="M311" t="str">
            <v>Säätötekniikka 31.12.2018 saakka</v>
          </cell>
          <cell r="N311">
            <v>24</v>
          </cell>
          <cell r="O311" t="str">
            <v>Oulun yliopisto</v>
          </cell>
          <cell r="P311">
            <v>2410</v>
          </cell>
          <cell r="Q311" t="str">
            <v>Tiedekunnat</v>
          </cell>
          <cell r="R311">
            <v>24050</v>
          </cell>
          <cell r="S311" t="str">
            <v>TEKNILLINEN TIEDEKUNTA</v>
          </cell>
          <cell r="T311" t="str">
            <v>TTK</v>
          </cell>
        </row>
        <row r="312">
          <cell r="A312">
            <v>240559</v>
          </cell>
          <cell r="B312" t="str">
            <v>Systeemitekniikka 31.12.2018 saakka</v>
          </cell>
          <cell r="C312" t="str">
            <v>Systems Engineering Laboratory, until 31.12.2018</v>
          </cell>
          <cell r="D312" t="str">
            <v>SYS</v>
          </cell>
          <cell r="E312">
            <v>3</v>
          </cell>
          <cell r="F312">
            <v>240559</v>
          </cell>
          <cell r="G312">
            <v>311</v>
          </cell>
          <cell r="H312">
            <v>34700</v>
          </cell>
          <cell r="I312">
            <v>43465</v>
          </cell>
          <cell r="J312">
            <v>5</v>
          </cell>
          <cell r="K312" t="str">
            <v>Tulosyksikkö</v>
          </cell>
          <cell r="L312">
            <v>24050</v>
          </cell>
          <cell r="M312" t="str">
            <v>TEKNILLINEN TIEDEKUNTA</v>
          </cell>
          <cell r="N312">
            <v>24</v>
          </cell>
          <cell r="O312" t="str">
            <v>Oulun yliopisto</v>
          </cell>
          <cell r="P312">
            <v>2410</v>
          </cell>
          <cell r="Q312" t="str">
            <v>Tiedekunnat</v>
          </cell>
          <cell r="R312">
            <v>24050</v>
          </cell>
          <cell r="S312" t="str">
            <v>TEKNILLINEN TIEDEKUNTA</v>
          </cell>
          <cell r="T312" t="str">
            <v>TTK</v>
          </cell>
        </row>
        <row r="313">
          <cell r="A313">
            <v>2405590</v>
          </cell>
          <cell r="B313" t="str">
            <v>Systeemitekniikka 31.12.2018 saakka</v>
          </cell>
          <cell r="C313" t="str">
            <v>Systems Engineering Laboratory, until 31.12.2018</v>
          </cell>
          <cell r="D313" t="str">
            <v>SYS</v>
          </cell>
          <cell r="E313">
            <v>3</v>
          </cell>
          <cell r="F313">
            <v>2405590</v>
          </cell>
          <cell r="G313">
            <v>312</v>
          </cell>
          <cell r="H313">
            <v>39814</v>
          </cell>
          <cell r="I313">
            <v>43465</v>
          </cell>
          <cell r="J313">
            <v>6</v>
          </cell>
          <cell r="K313" t="str">
            <v>Kustannuspaikka</v>
          </cell>
          <cell r="L313">
            <v>240559</v>
          </cell>
          <cell r="M313" t="str">
            <v>Systeemitekniikka 31.12.2018 saakka</v>
          </cell>
          <cell r="N313">
            <v>24</v>
          </cell>
          <cell r="O313" t="str">
            <v>Oulun yliopisto</v>
          </cell>
          <cell r="P313">
            <v>2410</v>
          </cell>
          <cell r="Q313" t="str">
            <v>Tiedekunnat</v>
          </cell>
          <cell r="R313">
            <v>24050</v>
          </cell>
          <cell r="S313" t="str">
            <v>TEKNILLINEN TIEDEKUNTA</v>
          </cell>
          <cell r="T313" t="str">
            <v>TTK</v>
          </cell>
        </row>
        <row r="314">
          <cell r="A314">
            <v>240579</v>
          </cell>
          <cell r="B314" t="str">
            <v>Konepaja- ja metalliosaamisen innovaatiokeskus 31.12.2018 saakka</v>
          </cell>
          <cell r="C314" t="str">
            <v>Center for Manufacturing and Metals, until 31.12.2018</v>
          </cell>
          <cell r="D314" t="str">
            <v>Center for Manufacturing</v>
          </cell>
          <cell r="E314">
            <v>24</v>
          </cell>
          <cell r="F314">
            <v>240579</v>
          </cell>
          <cell r="G314">
            <v>313</v>
          </cell>
          <cell r="H314">
            <v>42005</v>
          </cell>
          <cell r="I314">
            <v>43465</v>
          </cell>
          <cell r="J314">
            <v>5</v>
          </cell>
          <cell r="K314" t="str">
            <v>Tulosyksikkö</v>
          </cell>
          <cell r="L314">
            <v>24050</v>
          </cell>
          <cell r="M314" t="str">
            <v>TEKNILLINEN TIEDEKUNTA</v>
          </cell>
          <cell r="N314">
            <v>24</v>
          </cell>
          <cell r="O314" t="str">
            <v>Oulun yliopisto</v>
          </cell>
          <cell r="P314">
            <v>2410</v>
          </cell>
          <cell r="Q314" t="str">
            <v>Tiedekunnat</v>
          </cell>
          <cell r="R314">
            <v>24050</v>
          </cell>
          <cell r="S314" t="str">
            <v>TEKNILLINEN TIEDEKUNTA</v>
          </cell>
          <cell r="T314" t="str">
            <v>TTK</v>
          </cell>
        </row>
        <row r="315">
          <cell r="A315">
            <v>2405790</v>
          </cell>
          <cell r="B315" t="str">
            <v>Konepaja- ja metalliosaamisen innovaatiokeskus 31.12.2018 saakka</v>
          </cell>
          <cell r="C315" t="str">
            <v>Center for Manufacturing and Metals, until 31.12.2018</v>
          </cell>
          <cell r="D315" t="str">
            <v>Center for Manufacturing</v>
          </cell>
          <cell r="E315">
            <v>24</v>
          </cell>
          <cell r="F315">
            <v>2405790</v>
          </cell>
          <cell r="G315">
            <v>314</v>
          </cell>
          <cell r="H315">
            <v>42005</v>
          </cell>
          <cell r="I315">
            <v>43465</v>
          </cell>
          <cell r="J315">
            <v>6</v>
          </cell>
          <cell r="K315" t="str">
            <v>Kustannuspaikka</v>
          </cell>
          <cell r="L315">
            <v>240579</v>
          </cell>
          <cell r="M315" t="str">
            <v>Konepaja- ja metalliosaamisen innovaatiokeskus 31.12.2018 saakka</v>
          </cell>
          <cell r="N315">
            <v>24</v>
          </cell>
          <cell r="O315" t="str">
            <v>Oulun yliopisto</v>
          </cell>
          <cell r="P315">
            <v>2410</v>
          </cell>
          <cell r="Q315" t="str">
            <v>Tiedekunnat</v>
          </cell>
          <cell r="R315">
            <v>24050</v>
          </cell>
          <cell r="S315" t="str">
            <v>TEKNILLINEN TIEDEKUNTA</v>
          </cell>
          <cell r="T315" t="str">
            <v>TTK</v>
          </cell>
        </row>
        <row r="316">
          <cell r="A316">
            <v>2402501</v>
          </cell>
          <cell r="B316" t="str">
            <v>KaTK koulutus 31.12.2018 saakka</v>
          </cell>
          <cell r="C316" t="str">
            <v>OMS Education, until 31.12.2018</v>
          </cell>
          <cell r="D316" t="str">
            <v>OMS Education</v>
          </cell>
          <cell r="E316">
            <v>13</v>
          </cell>
          <cell r="F316">
            <v>2402501</v>
          </cell>
          <cell r="G316">
            <v>315</v>
          </cell>
          <cell r="H316">
            <v>42370</v>
          </cell>
          <cell r="I316">
            <v>43465</v>
          </cell>
          <cell r="J316">
            <v>6</v>
          </cell>
          <cell r="K316" t="str">
            <v>Kustannuspaikka</v>
          </cell>
          <cell r="L316">
            <v>240250</v>
          </cell>
          <cell r="M316" t="str">
            <v>Kaivannaisala</v>
          </cell>
          <cell r="N316">
            <v>24</v>
          </cell>
          <cell r="O316" t="str">
            <v>Oulun yliopisto</v>
          </cell>
          <cell r="P316">
            <v>2410</v>
          </cell>
          <cell r="Q316" t="str">
            <v>Tiedekunnat</v>
          </cell>
          <cell r="R316">
            <v>24050</v>
          </cell>
          <cell r="S316" t="str">
            <v>TEKNILLINEN TIEDEKUNTA</v>
          </cell>
          <cell r="T316" t="str">
            <v>TTK</v>
          </cell>
        </row>
        <row r="317">
          <cell r="A317">
            <v>240251</v>
          </cell>
          <cell r="B317" t="str">
            <v>Kaivos- ja rikastustekniikan tutkimusryhmä 31.12.2018 saakka</v>
          </cell>
          <cell r="C317" t="str">
            <v>Mining Engineering and Mineral Processing research group, until 31.12.2018</v>
          </cell>
          <cell r="D317" t="str">
            <v>Mining and mineral processing</v>
          </cell>
          <cell r="E317">
            <v>29</v>
          </cell>
          <cell r="F317">
            <v>240251</v>
          </cell>
          <cell r="G317">
            <v>316</v>
          </cell>
          <cell r="H317">
            <v>41852</v>
          </cell>
          <cell r="I317">
            <v>43465</v>
          </cell>
          <cell r="J317">
            <v>5</v>
          </cell>
          <cell r="K317" t="str">
            <v>Tulosyksikkö</v>
          </cell>
          <cell r="L317">
            <v>24050</v>
          </cell>
          <cell r="M317" t="str">
            <v>TEKNILLINEN TIEDEKUNTA</v>
          </cell>
          <cell r="N317">
            <v>24</v>
          </cell>
          <cell r="O317" t="str">
            <v>Oulun yliopisto</v>
          </cell>
          <cell r="P317">
            <v>2410</v>
          </cell>
          <cell r="Q317" t="str">
            <v>Tiedekunnat</v>
          </cell>
          <cell r="R317">
            <v>24050</v>
          </cell>
          <cell r="S317" t="str">
            <v>TEKNILLINEN TIEDEKUNTA</v>
          </cell>
          <cell r="T317" t="str">
            <v>TTK</v>
          </cell>
        </row>
        <row r="318">
          <cell r="A318">
            <v>2402510</v>
          </cell>
          <cell r="B318" t="str">
            <v>Kaivos- ja rikastustekniikan tutkimusryhmä 31.12.2018 saakka</v>
          </cell>
          <cell r="C318" t="str">
            <v>Mining Engineering and Mineral Processing research group, until 31.12.2018</v>
          </cell>
          <cell r="D318" t="str">
            <v>Mining and mineral processing</v>
          </cell>
          <cell r="E318">
            <v>29</v>
          </cell>
          <cell r="F318">
            <v>2402510</v>
          </cell>
          <cell r="G318">
            <v>317</v>
          </cell>
          <cell r="H318">
            <v>41852</v>
          </cell>
          <cell r="I318">
            <v>43465</v>
          </cell>
          <cell r="J318">
            <v>6</v>
          </cell>
          <cell r="K318" t="str">
            <v>Kustannuspaikka</v>
          </cell>
          <cell r="L318">
            <v>240251</v>
          </cell>
          <cell r="M318" t="str">
            <v>Kaivos- ja rikastustekniikan tutkimusryhmä 31.12.2018 saakka</v>
          </cell>
          <cell r="N318">
            <v>24</v>
          </cell>
          <cell r="O318" t="str">
            <v>Oulun yliopisto</v>
          </cell>
          <cell r="P318">
            <v>2410</v>
          </cell>
          <cell r="Q318" t="str">
            <v>Tiedekunnat</v>
          </cell>
          <cell r="R318">
            <v>24050</v>
          </cell>
          <cell r="S318" t="str">
            <v>TEKNILLINEN TIEDEKUNTA</v>
          </cell>
          <cell r="T318" t="str">
            <v>TTK</v>
          </cell>
        </row>
        <row r="319">
          <cell r="A319">
            <v>240550</v>
          </cell>
          <cell r="B319" t="str">
            <v>Prosessi- ja ympäristötekniikan osasto (ei käytössä)</v>
          </cell>
          <cell r="C319" t="str">
            <v>Department of Process and Environmental Engineering</v>
          </cell>
          <cell r="D319" t="str">
            <v>Process and Environmental Eng.</v>
          </cell>
          <cell r="E319">
            <v>30</v>
          </cell>
          <cell r="F319">
            <v>240550</v>
          </cell>
          <cell r="G319">
            <v>318</v>
          </cell>
          <cell r="H319">
            <v>34700</v>
          </cell>
          <cell r="I319">
            <v>2958465</v>
          </cell>
          <cell r="J319">
            <v>5</v>
          </cell>
          <cell r="K319" t="str">
            <v>Tulosyksikkö</v>
          </cell>
          <cell r="L319">
            <v>24050</v>
          </cell>
          <cell r="M319" t="str">
            <v>TEKNILLINEN TIEDEKUNTA</v>
          </cell>
          <cell r="N319">
            <v>24</v>
          </cell>
          <cell r="O319" t="str">
            <v>Oulun yliopisto</v>
          </cell>
          <cell r="P319">
            <v>2410</v>
          </cell>
          <cell r="Q319" t="str">
            <v>Tiedekunnat</v>
          </cell>
          <cell r="R319">
            <v>24050</v>
          </cell>
          <cell r="S319" t="str">
            <v>TEKNILLINEN TIEDEKUNTA</v>
          </cell>
          <cell r="T319" t="str">
            <v>TTK</v>
          </cell>
        </row>
        <row r="320">
          <cell r="A320">
            <v>2405500</v>
          </cell>
          <cell r="B320" t="str">
            <v>Prosessi- ja ympäristötekniikan os. yht. (ei käytössä)</v>
          </cell>
          <cell r="C320" t="str">
            <v>Department of Process and Environmental Engineering</v>
          </cell>
          <cell r="D320" t="str">
            <v>Process and Environmental Eng.</v>
          </cell>
          <cell r="E320">
            <v>30</v>
          </cell>
          <cell r="F320">
            <v>2405500</v>
          </cell>
          <cell r="G320">
            <v>319</v>
          </cell>
          <cell r="H320">
            <v>39814</v>
          </cell>
          <cell r="I320">
            <v>2958465</v>
          </cell>
          <cell r="J320">
            <v>6</v>
          </cell>
          <cell r="K320" t="str">
            <v>Kustannuspaikka</v>
          </cell>
          <cell r="L320">
            <v>240550</v>
          </cell>
          <cell r="M320" t="str">
            <v>Prosessi- ja ympäristötekniikan osasto (ei käytössä)</v>
          </cell>
          <cell r="N320">
            <v>24</v>
          </cell>
          <cell r="O320" t="str">
            <v>Oulun yliopisto</v>
          </cell>
          <cell r="P320">
            <v>2410</v>
          </cell>
          <cell r="Q320" t="str">
            <v>Tiedekunnat</v>
          </cell>
          <cell r="R320">
            <v>24050</v>
          </cell>
          <cell r="S320" t="str">
            <v>TEKNILLINEN TIEDEKUNTA</v>
          </cell>
          <cell r="T320" t="str">
            <v>TTK</v>
          </cell>
        </row>
        <row r="321">
          <cell r="A321">
            <v>2405610</v>
          </cell>
          <cell r="B321" t="str">
            <v>Minipilot-rikastamo (ei käytössä)</v>
          </cell>
          <cell r="C321" t="str">
            <v>Minipilot-concentrator</v>
          </cell>
          <cell r="D321" t="str">
            <v>Minipilot-concentrator</v>
          </cell>
          <cell r="E321">
            <v>22</v>
          </cell>
          <cell r="F321">
            <v>2405610</v>
          </cell>
          <cell r="G321">
            <v>320</v>
          </cell>
          <cell r="H321">
            <v>41365</v>
          </cell>
          <cell r="I321">
            <v>2958465</v>
          </cell>
          <cell r="J321">
            <v>6</v>
          </cell>
          <cell r="K321" t="str">
            <v>Kustannuspaikka</v>
          </cell>
          <cell r="L321">
            <v>240550</v>
          </cell>
          <cell r="M321" t="str">
            <v>Prosessi- ja ympäristötekniikan osasto (ei käytössä)</v>
          </cell>
          <cell r="N321">
            <v>24</v>
          </cell>
          <cell r="O321" t="str">
            <v>Oulun yliopisto</v>
          </cell>
          <cell r="P321">
            <v>2410</v>
          </cell>
          <cell r="Q321" t="str">
            <v>Tiedekunnat</v>
          </cell>
          <cell r="R321">
            <v>24050</v>
          </cell>
          <cell r="S321" t="str">
            <v>TEKNILLINEN TIEDEKUNTA</v>
          </cell>
          <cell r="T321" t="str">
            <v>TTK</v>
          </cell>
        </row>
        <row r="322">
          <cell r="A322">
            <v>2405001</v>
          </cell>
          <cell r="B322" t="str">
            <v>Tiedekuntalaboratorio 31.12.2015 saakka</v>
          </cell>
          <cell r="C322" t="str">
            <v>Faculty Laboratory, until 31.12.2015</v>
          </cell>
          <cell r="D322" t="str">
            <v>Faculty Laboratory</v>
          </cell>
          <cell r="E322">
            <v>18</v>
          </cell>
          <cell r="F322">
            <v>2405001</v>
          </cell>
          <cell r="G322">
            <v>321</v>
          </cell>
          <cell r="H322">
            <v>41640</v>
          </cell>
          <cell r="I322">
            <v>42369</v>
          </cell>
          <cell r="J322">
            <v>6</v>
          </cell>
          <cell r="K322" t="str">
            <v>Kustannuspaikka</v>
          </cell>
          <cell r="L322">
            <v>240500</v>
          </cell>
          <cell r="M322" t="str">
            <v>Teknillinen tiedekunta yhteiset</v>
          </cell>
          <cell r="N322">
            <v>24</v>
          </cell>
          <cell r="O322" t="str">
            <v>Oulun yliopisto</v>
          </cell>
          <cell r="P322">
            <v>2410</v>
          </cell>
          <cell r="Q322" t="str">
            <v>Tiedekunnat</v>
          </cell>
          <cell r="R322">
            <v>24050</v>
          </cell>
          <cell r="S322" t="str">
            <v>TEKNILLINEN TIEDEKUNTA</v>
          </cell>
          <cell r="T322" t="str">
            <v>TTK</v>
          </cell>
        </row>
        <row r="323">
          <cell r="A323">
            <v>2405002</v>
          </cell>
          <cell r="B323" t="str">
            <v>TTK tohtorikoulutettavat 31.12.2015 saakka</v>
          </cell>
          <cell r="C323" t="str">
            <v>Graduate School Students of Faculty of Technology, until 31.12.2015</v>
          </cell>
          <cell r="D323" t="str">
            <v>Graduate School Students</v>
          </cell>
          <cell r="E323">
            <v>24</v>
          </cell>
          <cell r="F323">
            <v>2405002</v>
          </cell>
          <cell r="G323">
            <v>322</v>
          </cell>
          <cell r="H323">
            <v>41640</v>
          </cell>
          <cell r="I323">
            <v>42369</v>
          </cell>
          <cell r="J323">
            <v>6</v>
          </cell>
          <cell r="K323" t="str">
            <v>Kustannuspaikka</v>
          </cell>
          <cell r="L323">
            <v>240500</v>
          </cell>
          <cell r="M323" t="str">
            <v>Teknillinen tiedekunta yhteiset</v>
          </cell>
          <cell r="N323">
            <v>24</v>
          </cell>
          <cell r="O323" t="str">
            <v>Oulun yliopisto</v>
          </cell>
          <cell r="P323">
            <v>2410</v>
          </cell>
          <cell r="Q323" t="str">
            <v>Tiedekunnat</v>
          </cell>
          <cell r="R323">
            <v>24050</v>
          </cell>
          <cell r="S323" t="str">
            <v>TEKNILLINEN TIEDEKUNTA</v>
          </cell>
          <cell r="T323" t="str">
            <v>TTK</v>
          </cell>
        </row>
        <row r="324">
          <cell r="A324">
            <v>2405003</v>
          </cell>
          <cell r="B324" t="str">
            <v>Konetekniikan ala 31.12.2015 saakka</v>
          </cell>
          <cell r="C324" t="str">
            <v>Mechanical Engineering, until 31.12.2015</v>
          </cell>
          <cell r="D324" t="str">
            <v>Mechanical Engineering</v>
          </cell>
          <cell r="E324">
            <v>22</v>
          </cell>
          <cell r="F324">
            <v>2405003</v>
          </cell>
          <cell r="G324">
            <v>323</v>
          </cell>
          <cell r="H324">
            <v>42005</v>
          </cell>
          <cell r="I324">
            <v>42369</v>
          </cell>
          <cell r="J324">
            <v>6</v>
          </cell>
          <cell r="K324" t="str">
            <v>Kustannuspaikka</v>
          </cell>
          <cell r="L324">
            <v>240500</v>
          </cell>
          <cell r="M324" t="str">
            <v>Teknillinen tiedekunta yhteiset</v>
          </cell>
          <cell r="N324">
            <v>24</v>
          </cell>
          <cell r="O324" t="str">
            <v>Oulun yliopisto</v>
          </cell>
          <cell r="P324">
            <v>2410</v>
          </cell>
          <cell r="Q324" t="str">
            <v>Tiedekunnat</v>
          </cell>
          <cell r="R324">
            <v>24050</v>
          </cell>
          <cell r="S324" t="str">
            <v>TEKNILLINEN TIEDEKUNTA</v>
          </cell>
          <cell r="T324" t="str">
            <v>TTK</v>
          </cell>
        </row>
        <row r="325">
          <cell r="A325">
            <v>2405004</v>
          </cell>
          <cell r="B325" t="str">
            <v>Prosessi- ja ympäristötekniikan ala 31.12.2015 saakka</v>
          </cell>
          <cell r="C325" t="str">
            <v>Process and Environmental Engineering, until 31.12.2015</v>
          </cell>
          <cell r="D325" t="str">
            <v>Process and Environmental Eng.</v>
          </cell>
          <cell r="E325">
            <v>30</v>
          </cell>
          <cell r="F325">
            <v>2405004</v>
          </cell>
          <cell r="G325">
            <v>324</v>
          </cell>
          <cell r="H325">
            <v>42005</v>
          </cell>
          <cell r="I325">
            <v>42369</v>
          </cell>
          <cell r="J325">
            <v>6</v>
          </cell>
          <cell r="K325" t="str">
            <v>Kustannuspaikka</v>
          </cell>
          <cell r="L325">
            <v>240500</v>
          </cell>
          <cell r="M325" t="str">
            <v>Teknillinen tiedekunta yhteiset</v>
          </cell>
          <cell r="N325">
            <v>24</v>
          </cell>
          <cell r="O325" t="str">
            <v>Oulun yliopisto</v>
          </cell>
          <cell r="P325">
            <v>2410</v>
          </cell>
          <cell r="Q325" t="str">
            <v>Tiedekunnat</v>
          </cell>
          <cell r="R325">
            <v>24050</v>
          </cell>
          <cell r="S325" t="str">
            <v>TEKNILLINEN TIEDEKUNTA</v>
          </cell>
          <cell r="T325" t="str">
            <v>TTK</v>
          </cell>
        </row>
        <row r="326">
          <cell r="A326">
            <v>2405005</v>
          </cell>
          <cell r="B326" t="str">
            <v>Tuotantotalouden ala 31.12.2015 saakka</v>
          </cell>
          <cell r="C326" t="str">
            <v>Industrial Engineering and Management, until 31.12.2015</v>
          </cell>
          <cell r="D326" t="str">
            <v>Industrial Engineering</v>
          </cell>
          <cell r="E326">
            <v>22</v>
          </cell>
          <cell r="F326">
            <v>2405005</v>
          </cell>
          <cell r="G326">
            <v>325</v>
          </cell>
          <cell r="H326">
            <v>42005</v>
          </cell>
          <cell r="I326">
            <v>42369</v>
          </cell>
          <cell r="J326">
            <v>6</v>
          </cell>
          <cell r="K326" t="str">
            <v>Kustannuspaikka</v>
          </cell>
          <cell r="L326">
            <v>240500</v>
          </cell>
          <cell r="M326" t="str">
            <v>Teknillinen tiedekunta yhteiset</v>
          </cell>
          <cell r="N326">
            <v>24</v>
          </cell>
          <cell r="O326" t="str">
            <v>Oulun yliopisto</v>
          </cell>
          <cell r="P326">
            <v>2410</v>
          </cell>
          <cell r="Q326" t="str">
            <v>Tiedekunnat</v>
          </cell>
          <cell r="R326">
            <v>24050</v>
          </cell>
          <cell r="S326" t="str">
            <v>TEKNILLINEN TIEDEKUNTA</v>
          </cell>
          <cell r="T326" t="str">
            <v>TTK</v>
          </cell>
        </row>
        <row r="327">
          <cell r="A327">
            <v>2405006</v>
          </cell>
          <cell r="B327" t="str">
            <v>FabLab TTK 31.12.2015 saakka</v>
          </cell>
          <cell r="C327" t="str">
            <v>FabLab TTK, until 31.12.2015</v>
          </cell>
          <cell r="D327" t="str">
            <v>FabLab TTK</v>
          </cell>
          <cell r="E327">
            <v>10</v>
          </cell>
          <cell r="F327">
            <v>2405006</v>
          </cell>
          <cell r="G327">
            <v>326</v>
          </cell>
          <cell r="H327">
            <v>42005</v>
          </cell>
          <cell r="I327">
            <v>42369</v>
          </cell>
          <cell r="J327">
            <v>6</v>
          </cell>
          <cell r="K327" t="str">
            <v>Kustannuspaikka</v>
          </cell>
          <cell r="L327">
            <v>240500</v>
          </cell>
          <cell r="M327" t="str">
            <v>Teknillinen tiedekunta yhteiset</v>
          </cell>
          <cell r="N327">
            <v>24</v>
          </cell>
          <cell r="O327" t="str">
            <v>Oulun yliopisto</v>
          </cell>
          <cell r="P327">
            <v>2410</v>
          </cell>
          <cell r="Q327" t="str">
            <v>Tiedekunnat</v>
          </cell>
          <cell r="R327">
            <v>24050</v>
          </cell>
          <cell r="S327" t="str">
            <v>TEKNILLINEN TIEDEKUNTA</v>
          </cell>
          <cell r="T327" t="str">
            <v>TTK</v>
          </cell>
        </row>
        <row r="328">
          <cell r="A328">
            <v>2405620</v>
          </cell>
          <cell r="B328" t="str">
            <v>Opetustilat 31.12.2015 saakka</v>
          </cell>
          <cell r="C328" t="str">
            <v>Teaching premises, until 31.12.2015</v>
          </cell>
          <cell r="D328" t="str">
            <v>Teaching premises</v>
          </cell>
          <cell r="E328">
            <v>17</v>
          </cell>
          <cell r="F328">
            <v>2405620</v>
          </cell>
          <cell r="G328">
            <v>327</v>
          </cell>
          <cell r="H328">
            <v>41640</v>
          </cell>
          <cell r="I328">
            <v>42369</v>
          </cell>
          <cell r="J328">
            <v>6</v>
          </cell>
          <cell r="K328" t="str">
            <v>Kustannuspaikka</v>
          </cell>
          <cell r="L328">
            <v>240500</v>
          </cell>
          <cell r="M328" t="str">
            <v>Teknillinen tiedekunta yhteiset</v>
          </cell>
          <cell r="N328">
            <v>24</v>
          </cell>
          <cell r="O328" t="str">
            <v>Oulun yliopisto</v>
          </cell>
          <cell r="P328">
            <v>2410</v>
          </cell>
          <cell r="Q328" t="str">
            <v>Tiedekunnat</v>
          </cell>
          <cell r="R328">
            <v>24050</v>
          </cell>
          <cell r="S328" t="str">
            <v>TEKNILLINEN TIEDEKUNTA</v>
          </cell>
          <cell r="T328" t="str">
            <v>TTK</v>
          </cell>
        </row>
        <row r="329">
          <cell r="A329">
            <v>240530</v>
          </cell>
          <cell r="B329" t="str">
            <v>Konetekniikan osasto 31.12.2014 saakka</v>
          </cell>
          <cell r="C329" t="str">
            <v>Department of Mechanical Engineering, until 31.12.2014</v>
          </cell>
          <cell r="D329" t="str">
            <v>Mechanical Engineering</v>
          </cell>
          <cell r="E329">
            <v>22</v>
          </cell>
          <cell r="F329">
            <v>240530</v>
          </cell>
          <cell r="G329">
            <v>328</v>
          </cell>
          <cell r="H329">
            <v>34700</v>
          </cell>
          <cell r="I329">
            <v>42004</v>
          </cell>
          <cell r="J329">
            <v>5</v>
          </cell>
          <cell r="K329" t="str">
            <v>Tulosyksikkö</v>
          </cell>
          <cell r="L329">
            <v>24050</v>
          </cell>
          <cell r="M329" t="str">
            <v>TEKNILLINEN TIEDEKUNTA</v>
          </cell>
          <cell r="N329">
            <v>24</v>
          </cell>
          <cell r="O329" t="str">
            <v>Oulun yliopisto</v>
          </cell>
          <cell r="P329">
            <v>2410</v>
          </cell>
          <cell r="Q329" t="str">
            <v>Tiedekunnat</v>
          </cell>
          <cell r="R329">
            <v>24050</v>
          </cell>
          <cell r="S329" t="str">
            <v>TEKNILLINEN TIEDEKUNTA</v>
          </cell>
          <cell r="T329" t="str">
            <v>TTK</v>
          </cell>
        </row>
        <row r="330">
          <cell r="A330">
            <v>2405300</v>
          </cell>
          <cell r="B330" t="str">
            <v>Konetekniikan osasto yhteiset 31.12.2014 saakka</v>
          </cell>
          <cell r="C330" t="str">
            <v>Department of Mechanical Engineering, until 31.12.2014</v>
          </cell>
          <cell r="D330" t="str">
            <v>Mechanical Engineering</v>
          </cell>
          <cell r="E330">
            <v>22</v>
          </cell>
          <cell r="F330">
            <v>2405300</v>
          </cell>
          <cell r="G330">
            <v>329</v>
          </cell>
          <cell r="H330">
            <v>39814</v>
          </cell>
          <cell r="I330">
            <v>42004</v>
          </cell>
          <cell r="J330">
            <v>6</v>
          </cell>
          <cell r="K330" t="str">
            <v>Kustannuspaikka</v>
          </cell>
          <cell r="L330">
            <v>240530</v>
          </cell>
          <cell r="M330" t="str">
            <v>Konetekniikan osasto 31.12.2014 saakka</v>
          </cell>
          <cell r="N330">
            <v>24</v>
          </cell>
          <cell r="O330" t="str">
            <v>Oulun yliopisto</v>
          </cell>
          <cell r="P330">
            <v>2410</v>
          </cell>
          <cell r="Q330" t="str">
            <v>Tiedekunnat</v>
          </cell>
          <cell r="R330">
            <v>24050</v>
          </cell>
          <cell r="S330" t="str">
            <v>TEKNILLINEN TIEDEKUNTA</v>
          </cell>
          <cell r="T330" t="str">
            <v>TTK</v>
          </cell>
        </row>
        <row r="331">
          <cell r="A331">
            <v>2405630</v>
          </cell>
          <cell r="B331" t="str">
            <v>Testaus- ja analyysipalvelut 31.12.2014 saakka</v>
          </cell>
          <cell r="C331" t="str">
            <v>Testing and Analysis Services, until 31.12.2014</v>
          </cell>
          <cell r="D331" t="str">
            <v>Testing and Analysis Services</v>
          </cell>
          <cell r="E331">
            <v>29</v>
          </cell>
          <cell r="F331">
            <v>2405630</v>
          </cell>
          <cell r="G331">
            <v>330</v>
          </cell>
          <cell r="H331">
            <v>41640</v>
          </cell>
          <cell r="I331">
            <v>42004</v>
          </cell>
          <cell r="J331">
            <v>6</v>
          </cell>
          <cell r="K331" t="str">
            <v>Kustannuspaikka</v>
          </cell>
          <cell r="L331">
            <v>240550</v>
          </cell>
          <cell r="M331" t="str">
            <v>Prosessi- ja ympäristötekniikan osasto (ei käytössä)</v>
          </cell>
          <cell r="N331">
            <v>24</v>
          </cell>
          <cell r="O331" t="str">
            <v>Oulun yliopisto</v>
          </cell>
          <cell r="P331">
            <v>2410</v>
          </cell>
          <cell r="Q331" t="str">
            <v>Tiedekunnat</v>
          </cell>
          <cell r="R331">
            <v>24050</v>
          </cell>
          <cell r="S331" t="str">
            <v>TEKNILLINEN TIEDEKUNTA</v>
          </cell>
          <cell r="T331" t="str">
            <v>TTK</v>
          </cell>
        </row>
        <row r="332">
          <cell r="A332">
            <v>24053</v>
          </cell>
          <cell r="B332" t="str">
            <v>Konetekniikka 31.12.2014 saakka</v>
          </cell>
          <cell r="C332" t="str">
            <v>Department of Mechanical Engineering, until 31.12.2014</v>
          </cell>
          <cell r="D332" t="str">
            <v>Mechanical Engineering</v>
          </cell>
          <cell r="E332">
            <v>22</v>
          </cell>
          <cell r="F332">
            <v>24053</v>
          </cell>
          <cell r="G332">
            <v>331</v>
          </cell>
          <cell r="H332">
            <v>34700</v>
          </cell>
          <cell r="I332">
            <v>42004</v>
          </cell>
          <cell r="J332">
            <v>4</v>
          </cell>
          <cell r="K332" t="str">
            <v>Osasto</v>
          </cell>
          <cell r="L332">
            <v>24050</v>
          </cell>
          <cell r="M332" t="str">
            <v>TEKNILLINEN TIEDEKUNTA</v>
          </cell>
          <cell r="N332">
            <v>24</v>
          </cell>
          <cell r="O332" t="str">
            <v>Oulun yliopisto</v>
          </cell>
          <cell r="P332">
            <v>2410</v>
          </cell>
          <cell r="Q332" t="str">
            <v>Tiedekunnat</v>
          </cell>
          <cell r="R332">
            <v>24050</v>
          </cell>
          <cell r="S332" t="str">
            <v>TEKNILLINEN TIEDEKUNTA</v>
          </cell>
          <cell r="T332" t="str">
            <v>TTK</v>
          </cell>
        </row>
        <row r="333">
          <cell r="A333">
            <v>240531</v>
          </cell>
          <cell r="B333" t="str">
            <v>Tuotantotekniikka 31.12.2015 saakka</v>
          </cell>
          <cell r="C333" t="str">
            <v>Production Technology Laboratory, until 31.12.2015</v>
          </cell>
          <cell r="D333" t="str">
            <v>Production Technology Lab.</v>
          </cell>
          <cell r="E333">
            <v>26</v>
          </cell>
          <cell r="F333">
            <v>240531</v>
          </cell>
          <cell r="G333">
            <v>332</v>
          </cell>
          <cell r="H333">
            <v>34700</v>
          </cell>
          <cell r="I333">
            <v>42369</v>
          </cell>
          <cell r="J333">
            <v>5</v>
          </cell>
          <cell r="K333" t="str">
            <v>Tulosyksikkö</v>
          </cell>
          <cell r="L333">
            <v>24050</v>
          </cell>
          <cell r="M333" t="str">
            <v>TEKNILLINEN TIEDEKUNTA</v>
          </cell>
          <cell r="N333">
            <v>24</v>
          </cell>
          <cell r="O333" t="str">
            <v>Oulun yliopisto</v>
          </cell>
          <cell r="P333">
            <v>2410</v>
          </cell>
          <cell r="Q333" t="str">
            <v>Tiedekunnat</v>
          </cell>
          <cell r="R333">
            <v>24050</v>
          </cell>
          <cell r="S333" t="str">
            <v>TEKNILLINEN TIEDEKUNTA</v>
          </cell>
          <cell r="T333" t="str">
            <v>TTK</v>
          </cell>
        </row>
        <row r="334">
          <cell r="A334">
            <v>2405310</v>
          </cell>
          <cell r="B334" t="str">
            <v>Tuotantotekniikka 31.12.2015 saakka</v>
          </cell>
          <cell r="C334" t="str">
            <v>Production Technology Laboratory, until 31.12.2015</v>
          </cell>
          <cell r="D334" t="str">
            <v>Production Technology Lab.</v>
          </cell>
          <cell r="E334">
            <v>26</v>
          </cell>
          <cell r="F334">
            <v>2405310</v>
          </cell>
          <cell r="G334">
            <v>333</v>
          </cell>
          <cell r="H334">
            <v>39814</v>
          </cell>
          <cell r="I334">
            <v>42369</v>
          </cell>
          <cell r="J334">
            <v>6</v>
          </cell>
          <cell r="K334" t="str">
            <v>Kustannuspaikka</v>
          </cell>
          <cell r="L334">
            <v>240531</v>
          </cell>
          <cell r="M334" t="str">
            <v>Tuotantotekniikka 31.12.2015 saakka</v>
          </cell>
          <cell r="N334">
            <v>24</v>
          </cell>
          <cell r="O334" t="str">
            <v>Oulun yliopisto</v>
          </cell>
          <cell r="P334">
            <v>2410</v>
          </cell>
          <cell r="Q334" t="str">
            <v>Tiedekunnat</v>
          </cell>
          <cell r="R334">
            <v>24050</v>
          </cell>
          <cell r="S334" t="str">
            <v>TEKNILLINEN TIEDEKUNTA</v>
          </cell>
          <cell r="T334" t="str">
            <v>TTK</v>
          </cell>
        </row>
        <row r="335">
          <cell r="A335">
            <v>240535</v>
          </cell>
          <cell r="B335" t="str">
            <v>Teknillinen mekaniikka 31.12.2014 saakka</v>
          </cell>
          <cell r="C335" t="str">
            <v>Engineering Mechanics Laboratory, until 31.12.2014</v>
          </cell>
          <cell r="D335" t="str">
            <v>Engineering Mechanics Lab.</v>
          </cell>
          <cell r="E335">
            <v>26</v>
          </cell>
          <cell r="F335">
            <v>240535</v>
          </cell>
          <cell r="G335">
            <v>334</v>
          </cell>
          <cell r="H335">
            <v>34700</v>
          </cell>
          <cell r="I335">
            <v>42004</v>
          </cell>
          <cell r="J335">
            <v>5</v>
          </cell>
          <cell r="K335" t="str">
            <v>Tulosyksikkö</v>
          </cell>
          <cell r="L335">
            <v>24053</v>
          </cell>
          <cell r="M335" t="str">
            <v>Konetekniikka 31.12.2014 saakka</v>
          </cell>
          <cell r="N335">
            <v>24</v>
          </cell>
          <cell r="O335" t="str">
            <v>Oulun yliopisto</v>
          </cell>
          <cell r="P335">
            <v>2410</v>
          </cell>
          <cell r="Q335" t="str">
            <v>Tiedekunnat</v>
          </cell>
          <cell r="R335">
            <v>24050</v>
          </cell>
          <cell r="S335" t="str">
            <v>TEKNILLINEN TIEDEKUNTA</v>
          </cell>
          <cell r="T335" t="str">
            <v>TTK</v>
          </cell>
        </row>
        <row r="336">
          <cell r="A336">
            <v>2405350</v>
          </cell>
          <cell r="B336" t="str">
            <v>Teknillinen mekaniikka 31.12.2014 saakka</v>
          </cell>
          <cell r="C336" t="str">
            <v>Engineering Mechanics Laboratory, until 31.12.2014</v>
          </cell>
          <cell r="D336" t="str">
            <v>Engineering Mechanics Lab.</v>
          </cell>
          <cell r="E336">
            <v>26</v>
          </cell>
          <cell r="F336">
            <v>2405350</v>
          </cell>
          <cell r="G336">
            <v>335</v>
          </cell>
          <cell r="H336">
            <v>39814</v>
          </cell>
          <cell r="I336">
            <v>42004</v>
          </cell>
          <cell r="J336">
            <v>6</v>
          </cell>
          <cell r="K336" t="str">
            <v>Kustannuspaikka</v>
          </cell>
          <cell r="L336">
            <v>240535</v>
          </cell>
          <cell r="M336" t="str">
            <v>Teknillinen mekaniikka 31.12.2014 saakka</v>
          </cell>
          <cell r="N336">
            <v>24</v>
          </cell>
          <cell r="O336" t="str">
            <v>Oulun yliopisto</v>
          </cell>
          <cell r="P336">
            <v>2410</v>
          </cell>
          <cell r="Q336" t="str">
            <v>Tiedekunnat</v>
          </cell>
          <cell r="R336">
            <v>24050</v>
          </cell>
          <cell r="S336" t="str">
            <v>TEKNILLINEN TIEDEKUNTA</v>
          </cell>
          <cell r="T336" t="str">
            <v>TTK</v>
          </cell>
        </row>
        <row r="337">
          <cell r="A337">
            <v>2405370</v>
          </cell>
          <cell r="B337" t="str">
            <v>Rakennesuunnittelun ja rakentamisteknologian koulutusryhmä 31.12.2015 saakka</v>
          </cell>
          <cell r="C337" t="str">
            <v>Structural Engineering and Construction Technology Laboratory, Education, until 31.12.2015</v>
          </cell>
          <cell r="D337" t="str">
            <v>Structural Engineering</v>
          </cell>
          <cell r="E337">
            <v>22</v>
          </cell>
          <cell r="F337">
            <v>2405370</v>
          </cell>
          <cell r="G337">
            <v>336</v>
          </cell>
          <cell r="H337">
            <v>41640</v>
          </cell>
          <cell r="I337">
            <v>42369</v>
          </cell>
          <cell r="J337">
            <v>6</v>
          </cell>
          <cell r="K337" t="str">
            <v>Kustannuspaikka</v>
          </cell>
          <cell r="L337">
            <v>240536</v>
          </cell>
          <cell r="M337" t="str">
            <v>Rakenteet ja rakentamisteknologia</v>
          </cell>
          <cell r="N337">
            <v>24</v>
          </cell>
          <cell r="O337" t="str">
            <v>Oulun yliopisto</v>
          </cell>
          <cell r="P337">
            <v>2410</v>
          </cell>
          <cell r="Q337" t="str">
            <v>Tiedekunnat</v>
          </cell>
          <cell r="R337">
            <v>24050</v>
          </cell>
          <cell r="S337" t="str">
            <v>TEKNILLINEN TIEDEKUNTA</v>
          </cell>
          <cell r="T337" t="str">
            <v>TTK</v>
          </cell>
        </row>
        <row r="338">
          <cell r="A338">
            <v>240539</v>
          </cell>
          <cell r="B338" t="str">
            <v>Konetekniikan ala 31.12.2014 saakka</v>
          </cell>
          <cell r="C338" t="str">
            <v>Mechanical Engineering, until 31.12.2014</v>
          </cell>
          <cell r="D338" t="str">
            <v>Mechanical Engineering</v>
          </cell>
          <cell r="E338">
            <v>22</v>
          </cell>
          <cell r="F338">
            <v>240539</v>
          </cell>
          <cell r="G338">
            <v>337</v>
          </cell>
          <cell r="H338">
            <v>41640</v>
          </cell>
          <cell r="I338">
            <v>42004</v>
          </cell>
          <cell r="J338">
            <v>5</v>
          </cell>
          <cell r="K338" t="str">
            <v>Tulosyksikkö</v>
          </cell>
          <cell r="L338">
            <v>24053</v>
          </cell>
          <cell r="M338" t="str">
            <v>Konetekniikka 31.12.2014 saakka</v>
          </cell>
          <cell r="N338">
            <v>24</v>
          </cell>
          <cell r="O338" t="str">
            <v>Oulun yliopisto</v>
          </cell>
          <cell r="P338">
            <v>2410</v>
          </cell>
          <cell r="Q338" t="str">
            <v>Tiedekunnat</v>
          </cell>
          <cell r="R338">
            <v>24050</v>
          </cell>
          <cell r="S338" t="str">
            <v>TEKNILLINEN TIEDEKUNTA</v>
          </cell>
          <cell r="T338" t="str">
            <v>TTK</v>
          </cell>
        </row>
        <row r="339">
          <cell r="A339">
            <v>2405390</v>
          </cell>
          <cell r="B339" t="str">
            <v>Konetekniikan ala 31.12.2014 saakka</v>
          </cell>
          <cell r="C339" t="str">
            <v>Mechanical Engineering, until 31.12.2014</v>
          </cell>
          <cell r="D339" t="str">
            <v>Mechanical Engineering</v>
          </cell>
          <cell r="E339">
            <v>22</v>
          </cell>
          <cell r="F339">
            <v>2405390</v>
          </cell>
          <cell r="G339">
            <v>338</v>
          </cell>
          <cell r="H339">
            <v>41640</v>
          </cell>
          <cell r="I339">
            <v>42004</v>
          </cell>
          <cell r="J339">
            <v>6</v>
          </cell>
          <cell r="K339" t="str">
            <v>Kustannuspaikka</v>
          </cell>
          <cell r="L339">
            <v>240539</v>
          </cell>
          <cell r="M339" t="str">
            <v>Konetekniikan ala 31.12.2014 saakka</v>
          </cell>
          <cell r="N339">
            <v>24</v>
          </cell>
          <cell r="O339" t="str">
            <v>Oulun yliopisto</v>
          </cell>
          <cell r="P339">
            <v>2410</v>
          </cell>
          <cell r="Q339" t="str">
            <v>Tiedekunnat</v>
          </cell>
          <cell r="R339">
            <v>24050</v>
          </cell>
          <cell r="S339" t="str">
            <v>TEKNILLINEN TIEDEKUNTA</v>
          </cell>
          <cell r="T339" t="str">
            <v>TTK</v>
          </cell>
        </row>
        <row r="340">
          <cell r="A340">
            <v>24055</v>
          </cell>
          <cell r="B340" t="str">
            <v>Prosessi- ja ympäristötekniikka 31.12.2014 saakka</v>
          </cell>
          <cell r="C340" t="str">
            <v>Department of Process and Environmental Engineering, until 31.12.2014</v>
          </cell>
          <cell r="D340" t="str">
            <v>Process and Environmental Eng.</v>
          </cell>
          <cell r="E340">
            <v>30</v>
          </cell>
          <cell r="F340">
            <v>24055</v>
          </cell>
          <cell r="G340">
            <v>339</v>
          </cell>
          <cell r="H340">
            <v>34700</v>
          </cell>
          <cell r="I340">
            <v>42004</v>
          </cell>
          <cell r="J340">
            <v>4</v>
          </cell>
          <cell r="K340" t="str">
            <v>Osasto</v>
          </cell>
          <cell r="L340">
            <v>24050</v>
          </cell>
          <cell r="M340" t="str">
            <v>TEKNILLINEN TIEDEKUNTA</v>
          </cell>
          <cell r="N340">
            <v>24</v>
          </cell>
          <cell r="O340" t="str">
            <v>Oulun yliopisto</v>
          </cell>
          <cell r="P340">
            <v>2410</v>
          </cell>
          <cell r="Q340" t="str">
            <v>Tiedekunnat</v>
          </cell>
          <cell r="R340">
            <v>24050</v>
          </cell>
          <cell r="S340" t="str">
            <v>TEKNILLINEN TIEDEKUNTA</v>
          </cell>
          <cell r="T340" t="str">
            <v>TTK</v>
          </cell>
        </row>
        <row r="341">
          <cell r="A341">
            <v>240551</v>
          </cell>
          <cell r="B341" t="str">
            <v>Bioprosessitekniikan laboratorio 31.12.2013 saakka</v>
          </cell>
          <cell r="C341" t="str">
            <v>Bioprocess Engineering Laboratory, until 31.12.2013</v>
          </cell>
          <cell r="D341" t="str">
            <v>Bioprocess Engineering Lab.</v>
          </cell>
          <cell r="E341">
            <v>27</v>
          </cell>
          <cell r="F341">
            <v>240551</v>
          </cell>
          <cell r="G341">
            <v>340</v>
          </cell>
          <cell r="H341">
            <v>34700</v>
          </cell>
          <cell r="I341">
            <v>41639</v>
          </cell>
          <cell r="J341">
            <v>5</v>
          </cell>
          <cell r="K341" t="str">
            <v>Tulosyksikkö</v>
          </cell>
          <cell r="L341">
            <v>24055</v>
          </cell>
          <cell r="M341" t="str">
            <v>Prosessi- ja ympäristötekniikka 31.12.2014 saakka</v>
          </cell>
          <cell r="N341">
            <v>24</v>
          </cell>
          <cell r="O341" t="str">
            <v>Oulun yliopisto</v>
          </cell>
          <cell r="P341">
            <v>2410</v>
          </cell>
          <cell r="Q341" t="str">
            <v>Tiedekunnat</v>
          </cell>
          <cell r="R341">
            <v>24050</v>
          </cell>
          <cell r="S341" t="str">
            <v>TEKNILLINEN TIEDEKUNTA</v>
          </cell>
          <cell r="T341" t="str">
            <v>TTK</v>
          </cell>
        </row>
        <row r="342">
          <cell r="A342">
            <v>2405510</v>
          </cell>
          <cell r="B342" t="str">
            <v>Bioprosessitekniikan laboratorio 31.12.2013 saakka</v>
          </cell>
          <cell r="C342" t="str">
            <v>Bioprocess Engineering Laboratory, until 31.12.2013</v>
          </cell>
          <cell r="D342" t="str">
            <v>Bioprocess Engineering Lab.</v>
          </cell>
          <cell r="E342">
            <v>27</v>
          </cell>
          <cell r="F342">
            <v>2405510</v>
          </cell>
          <cell r="G342">
            <v>341</v>
          </cell>
          <cell r="H342">
            <v>39814</v>
          </cell>
          <cell r="I342">
            <v>41639</v>
          </cell>
          <cell r="J342">
            <v>6</v>
          </cell>
          <cell r="K342" t="str">
            <v>Kustannuspaikka</v>
          </cell>
          <cell r="L342">
            <v>240551</v>
          </cell>
          <cell r="M342" t="str">
            <v>Bioprosessitekniikan laboratorio 31.12.2013 saakka</v>
          </cell>
          <cell r="N342">
            <v>24</v>
          </cell>
          <cell r="O342" t="str">
            <v>Oulun yliopisto</v>
          </cell>
          <cell r="P342">
            <v>2410</v>
          </cell>
          <cell r="Q342" t="str">
            <v>Tiedekunnat</v>
          </cell>
          <cell r="R342">
            <v>24050</v>
          </cell>
          <cell r="S342" t="str">
            <v>TEKNILLINEN TIEDEKUNTA</v>
          </cell>
          <cell r="T342" t="str">
            <v>TTK</v>
          </cell>
        </row>
        <row r="343">
          <cell r="A343">
            <v>240556</v>
          </cell>
          <cell r="B343" t="str">
            <v>Testaus ja analyysipalvelut 31.12.2013 saakka</v>
          </cell>
          <cell r="C343" t="str">
            <v>Testing and Analysis Service, until 31.12.2013</v>
          </cell>
          <cell r="D343" t="str">
            <v>Testing and Analysis Service</v>
          </cell>
          <cell r="E343">
            <v>28</v>
          </cell>
          <cell r="F343">
            <v>240556</v>
          </cell>
          <cell r="G343">
            <v>342</v>
          </cell>
          <cell r="H343">
            <v>34700</v>
          </cell>
          <cell r="I343">
            <v>41639</v>
          </cell>
          <cell r="J343">
            <v>5</v>
          </cell>
          <cell r="K343" t="str">
            <v>Tulosyksikkö</v>
          </cell>
          <cell r="L343">
            <v>24055</v>
          </cell>
          <cell r="M343" t="str">
            <v>Prosessi- ja ympäristötekniikka 31.12.2014 saakka</v>
          </cell>
          <cell r="N343">
            <v>24</v>
          </cell>
          <cell r="O343" t="str">
            <v>Oulun yliopisto</v>
          </cell>
          <cell r="P343">
            <v>2410</v>
          </cell>
          <cell r="Q343" t="str">
            <v>Tiedekunnat</v>
          </cell>
          <cell r="R343">
            <v>24050</v>
          </cell>
          <cell r="S343" t="str">
            <v>TEKNILLINEN TIEDEKUNTA</v>
          </cell>
          <cell r="T343" t="str">
            <v>TTK</v>
          </cell>
        </row>
        <row r="344">
          <cell r="A344">
            <v>2405560</v>
          </cell>
          <cell r="B344" t="str">
            <v>Testaus- ja analyysipalvelut 31.12.2013 saakka</v>
          </cell>
          <cell r="C344" t="str">
            <v>Testing and Analysis Service, until 31.12.2013</v>
          </cell>
          <cell r="D344" t="str">
            <v>Testing and Analysis Service</v>
          </cell>
          <cell r="E344">
            <v>28</v>
          </cell>
          <cell r="F344">
            <v>2405560</v>
          </cell>
          <cell r="G344">
            <v>343</v>
          </cell>
          <cell r="H344">
            <v>39814</v>
          </cell>
          <cell r="I344">
            <v>41639</v>
          </cell>
          <cell r="J344">
            <v>6</v>
          </cell>
          <cell r="K344" t="str">
            <v>Kustannuspaikka</v>
          </cell>
          <cell r="L344">
            <v>240556</v>
          </cell>
          <cell r="M344" t="str">
            <v>Testaus ja analyysipalvelut 31.12.2013 saakka</v>
          </cell>
          <cell r="N344">
            <v>24</v>
          </cell>
          <cell r="O344" t="str">
            <v>Oulun yliopisto</v>
          </cell>
          <cell r="P344">
            <v>2410</v>
          </cell>
          <cell r="Q344" t="str">
            <v>Tiedekunnat</v>
          </cell>
          <cell r="R344">
            <v>24050</v>
          </cell>
          <cell r="S344" t="str">
            <v>TEKNILLINEN TIEDEKUNTA</v>
          </cell>
          <cell r="T344" t="str">
            <v>TTK</v>
          </cell>
        </row>
        <row r="345">
          <cell r="A345">
            <v>240564</v>
          </cell>
          <cell r="B345" t="str">
            <v>Prosessi- ja ympäristötekniikan ala 31.12.2014 saakka</v>
          </cell>
          <cell r="C345" t="str">
            <v>Process and Environmental Engineering, until 31.12.2014</v>
          </cell>
          <cell r="D345" t="str">
            <v>Process and Environmental Eng.</v>
          </cell>
          <cell r="E345">
            <v>30</v>
          </cell>
          <cell r="F345">
            <v>240564</v>
          </cell>
          <cell r="G345">
            <v>344</v>
          </cell>
          <cell r="H345">
            <v>41640</v>
          </cell>
          <cell r="I345">
            <v>42004</v>
          </cell>
          <cell r="J345">
            <v>5</v>
          </cell>
          <cell r="K345" t="str">
            <v>Tulosyksikkö</v>
          </cell>
          <cell r="L345">
            <v>24055</v>
          </cell>
          <cell r="M345" t="str">
            <v>Prosessi- ja ympäristötekniikka 31.12.2014 saakka</v>
          </cell>
          <cell r="N345">
            <v>24</v>
          </cell>
          <cell r="O345" t="str">
            <v>Oulun yliopisto</v>
          </cell>
          <cell r="P345">
            <v>2410</v>
          </cell>
          <cell r="Q345" t="str">
            <v>Tiedekunnat</v>
          </cell>
          <cell r="R345">
            <v>24050</v>
          </cell>
          <cell r="S345" t="str">
            <v>TEKNILLINEN TIEDEKUNTA</v>
          </cell>
          <cell r="T345" t="str">
            <v>TTK</v>
          </cell>
        </row>
        <row r="346">
          <cell r="A346">
            <v>2405640</v>
          </cell>
          <cell r="B346" t="str">
            <v>Prosessi- ja ympäristötekniikan ala 31.12.2014 saakka</v>
          </cell>
          <cell r="C346" t="str">
            <v>Process and Environmental Engineering, until 31.12.2014</v>
          </cell>
          <cell r="D346" t="str">
            <v>Process and Environmental Eng.</v>
          </cell>
          <cell r="E346">
            <v>30</v>
          </cell>
          <cell r="F346">
            <v>2405640</v>
          </cell>
          <cell r="G346">
            <v>345</v>
          </cell>
          <cell r="H346">
            <v>41640</v>
          </cell>
          <cell r="I346">
            <v>42004</v>
          </cell>
          <cell r="J346">
            <v>6</v>
          </cell>
          <cell r="K346" t="str">
            <v>Kustannuspaikka</v>
          </cell>
          <cell r="L346">
            <v>240564</v>
          </cell>
          <cell r="M346" t="str">
            <v>Prosessi- ja ympäristötekniikan ala 31.12.2014 saakka</v>
          </cell>
          <cell r="N346">
            <v>24</v>
          </cell>
          <cell r="O346" t="str">
            <v>Oulun yliopisto</v>
          </cell>
          <cell r="P346">
            <v>2410</v>
          </cell>
          <cell r="Q346" t="str">
            <v>Tiedekunnat</v>
          </cell>
          <cell r="R346">
            <v>24050</v>
          </cell>
          <cell r="S346" t="str">
            <v>TEKNILLINEN TIEDEKUNTA</v>
          </cell>
          <cell r="T346" t="str">
            <v>TTK</v>
          </cell>
        </row>
        <row r="347">
          <cell r="A347">
            <v>24057</v>
          </cell>
          <cell r="B347" t="str">
            <v>Tuotantotalous 31.12.2014 saakka</v>
          </cell>
          <cell r="C347" t="str">
            <v>Department of Industrial Engineering and Management, until 31.12.2014</v>
          </cell>
          <cell r="D347" t="str">
            <v>Industrial Engineering</v>
          </cell>
          <cell r="E347">
            <v>22</v>
          </cell>
          <cell r="F347">
            <v>24057</v>
          </cell>
          <cell r="G347">
            <v>346</v>
          </cell>
          <cell r="H347">
            <v>34700</v>
          </cell>
          <cell r="I347">
            <v>42004</v>
          </cell>
          <cell r="J347">
            <v>4</v>
          </cell>
          <cell r="K347" t="str">
            <v>Osasto</v>
          </cell>
          <cell r="L347">
            <v>24050</v>
          </cell>
          <cell r="M347" t="str">
            <v>TEKNILLINEN TIEDEKUNTA</v>
          </cell>
          <cell r="N347">
            <v>24</v>
          </cell>
          <cell r="O347" t="str">
            <v>Oulun yliopisto</v>
          </cell>
          <cell r="P347">
            <v>2410</v>
          </cell>
          <cell r="Q347" t="str">
            <v>Tiedekunnat</v>
          </cell>
          <cell r="R347">
            <v>24050</v>
          </cell>
          <cell r="S347" t="str">
            <v>TEKNILLINEN TIEDEKUNTA</v>
          </cell>
          <cell r="T347" t="str">
            <v>TTK</v>
          </cell>
        </row>
        <row r="348">
          <cell r="A348">
            <v>2405710</v>
          </cell>
          <cell r="B348" t="str">
            <v>Tuotannollinen toiminta 31.12.2013 saakka</v>
          </cell>
          <cell r="C348" t="str">
            <v>Productive Activity, until 31.12.2013</v>
          </cell>
          <cell r="D348" t="str">
            <v>Productive Activity</v>
          </cell>
          <cell r="E348">
            <v>19</v>
          </cell>
          <cell r="F348">
            <v>2405710</v>
          </cell>
          <cell r="G348">
            <v>347</v>
          </cell>
          <cell r="H348">
            <v>39814</v>
          </cell>
          <cell r="I348">
            <v>41639</v>
          </cell>
          <cell r="J348">
            <v>6</v>
          </cell>
          <cell r="K348" t="str">
            <v>Kustannuspaikka</v>
          </cell>
          <cell r="L348">
            <v>240570</v>
          </cell>
          <cell r="M348" t="str">
            <v>Tuotantotalous</v>
          </cell>
          <cell r="N348">
            <v>24</v>
          </cell>
          <cell r="O348" t="str">
            <v>Oulun yliopisto</v>
          </cell>
          <cell r="P348">
            <v>2410</v>
          </cell>
          <cell r="Q348" t="str">
            <v>Tiedekunnat</v>
          </cell>
          <cell r="R348">
            <v>24050</v>
          </cell>
          <cell r="S348" t="str">
            <v>TEKNILLINEN TIEDEKUNTA</v>
          </cell>
          <cell r="T348" t="str">
            <v>TTK</v>
          </cell>
        </row>
        <row r="349">
          <cell r="A349">
            <v>2405720</v>
          </cell>
          <cell r="B349" t="str">
            <v>Teknologiajohtaminen 31.12.2013 saakka</v>
          </cell>
          <cell r="C349" t="str">
            <v>Technology Management, until 31.12.2013</v>
          </cell>
          <cell r="D349" t="str">
            <v>Technology Management</v>
          </cell>
          <cell r="E349">
            <v>21</v>
          </cell>
          <cell r="F349">
            <v>2405720</v>
          </cell>
          <cell r="G349">
            <v>348</v>
          </cell>
          <cell r="H349">
            <v>39814</v>
          </cell>
          <cell r="I349">
            <v>41639</v>
          </cell>
          <cell r="J349">
            <v>6</v>
          </cell>
          <cell r="K349" t="str">
            <v>Kustannuspaikka</v>
          </cell>
          <cell r="L349">
            <v>240570</v>
          </cell>
          <cell r="M349" t="str">
            <v>Tuotantotalous</v>
          </cell>
          <cell r="N349">
            <v>24</v>
          </cell>
          <cell r="O349" t="str">
            <v>Oulun yliopisto</v>
          </cell>
          <cell r="P349">
            <v>2410</v>
          </cell>
          <cell r="Q349" t="str">
            <v>Tiedekunnat</v>
          </cell>
          <cell r="R349">
            <v>24050</v>
          </cell>
          <cell r="S349" t="str">
            <v>TEKNILLINEN TIEDEKUNTA</v>
          </cell>
          <cell r="T349" t="str">
            <v>TTK</v>
          </cell>
        </row>
        <row r="350">
          <cell r="A350">
            <v>2405730</v>
          </cell>
          <cell r="B350" t="str">
            <v>Työtiede 31.12.2013 saakka</v>
          </cell>
          <cell r="C350" t="str">
            <v>Work Sciences, until 31.12.2013</v>
          </cell>
          <cell r="D350" t="str">
            <v>Work Sciences</v>
          </cell>
          <cell r="E350">
            <v>13</v>
          </cell>
          <cell r="F350">
            <v>2405730</v>
          </cell>
          <cell r="G350">
            <v>349</v>
          </cell>
          <cell r="H350">
            <v>39814</v>
          </cell>
          <cell r="I350">
            <v>41639</v>
          </cell>
          <cell r="J350">
            <v>6</v>
          </cell>
          <cell r="K350" t="str">
            <v>Kustannuspaikka</v>
          </cell>
          <cell r="L350">
            <v>240570</v>
          </cell>
          <cell r="M350" t="str">
            <v>Tuotantotalous</v>
          </cell>
          <cell r="N350">
            <v>24</v>
          </cell>
          <cell r="O350" t="str">
            <v>Oulun yliopisto</v>
          </cell>
          <cell r="P350">
            <v>2410</v>
          </cell>
          <cell r="Q350" t="str">
            <v>Tiedekunnat</v>
          </cell>
          <cell r="R350">
            <v>24050</v>
          </cell>
          <cell r="S350" t="str">
            <v>TEKNILLINEN TIEDEKUNTA</v>
          </cell>
          <cell r="T350" t="str">
            <v>TTK</v>
          </cell>
        </row>
        <row r="351">
          <cell r="A351">
            <v>2405740</v>
          </cell>
          <cell r="B351" t="str">
            <v>Laatu- ja projektijohtaminen 31.12.2013 saakka</v>
          </cell>
          <cell r="C351" t="str">
            <v>Quality and Project Management, until 31.12.2013</v>
          </cell>
          <cell r="D351" t="str">
            <v>Quality and Project Management</v>
          </cell>
          <cell r="E351">
            <v>30</v>
          </cell>
          <cell r="F351">
            <v>2405740</v>
          </cell>
          <cell r="G351">
            <v>350</v>
          </cell>
          <cell r="H351">
            <v>39814</v>
          </cell>
          <cell r="I351">
            <v>41639</v>
          </cell>
          <cell r="J351">
            <v>6</v>
          </cell>
          <cell r="K351" t="str">
            <v>Kustannuspaikka</v>
          </cell>
          <cell r="L351">
            <v>240570</v>
          </cell>
          <cell r="M351" t="str">
            <v>Tuotantotalous</v>
          </cell>
          <cell r="N351">
            <v>24</v>
          </cell>
          <cell r="O351" t="str">
            <v>Oulun yliopisto</v>
          </cell>
          <cell r="P351">
            <v>2410</v>
          </cell>
          <cell r="Q351" t="str">
            <v>Tiedekunnat</v>
          </cell>
          <cell r="R351">
            <v>24050</v>
          </cell>
          <cell r="S351" t="str">
            <v>TEKNILLINEN TIEDEKUNTA</v>
          </cell>
          <cell r="T351" t="str">
            <v>TTK</v>
          </cell>
        </row>
        <row r="352">
          <cell r="A352">
            <v>240575</v>
          </cell>
          <cell r="B352" t="str">
            <v>Tuotantotalouden ala 31.12.2014 saakka</v>
          </cell>
          <cell r="C352" t="str">
            <v>Industrial Engineering and Management until 31.12.2014</v>
          </cell>
          <cell r="D352" t="str">
            <v>Industrial Engineering</v>
          </cell>
          <cell r="E352">
            <v>22</v>
          </cell>
          <cell r="F352">
            <v>240575</v>
          </cell>
          <cell r="G352">
            <v>351</v>
          </cell>
          <cell r="H352">
            <v>41640</v>
          </cell>
          <cell r="I352">
            <v>42004</v>
          </cell>
          <cell r="J352">
            <v>5</v>
          </cell>
          <cell r="K352" t="str">
            <v>Tulosyksikkö</v>
          </cell>
          <cell r="L352">
            <v>24057</v>
          </cell>
          <cell r="M352" t="str">
            <v>Tuotantotalous 31.12.2014 saakka</v>
          </cell>
          <cell r="N352">
            <v>24</v>
          </cell>
          <cell r="O352" t="str">
            <v>Oulun yliopisto</v>
          </cell>
          <cell r="P352">
            <v>2410</v>
          </cell>
          <cell r="Q352" t="str">
            <v>Tiedekunnat</v>
          </cell>
          <cell r="R352">
            <v>24050</v>
          </cell>
          <cell r="S352" t="str">
            <v>TEKNILLINEN TIEDEKUNTA</v>
          </cell>
          <cell r="T352" t="str">
            <v>TTK</v>
          </cell>
        </row>
        <row r="353">
          <cell r="A353">
            <v>2405750</v>
          </cell>
          <cell r="B353" t="str">
            <v>Tuotantotalouden ala 31.12.2014 saakka</v>
          </cell>
          <cell r="C353" t="str">
            <v>Industrial Engineering and Management until 31.12.2014</v>
          </cell>
          <cell r="D353" t="str">
            <v>Industrial Engineering</v>
          </cell>
          <cell r="E353">
            <v>22</v>
          </cell>
          <cell r="F353">
            <v>2405750</v>
          </cell>
          <cell r="G353">
            <v>352</v>
          </cell>
          <cell r="H353">
            <v>41640</v>
          </cell>
          <cell r="I353">
            <v>42004</v>
          </cell>
          <cell r="J353">
            <v>6</v>
          </cell>
          <cell r="K353" t="str">
            <v>Kustannuspaikka</v>
          </cell>
          <cell r="L353">
            <v>240575</v>
          </cell>
          <cell r="M353" t="str">
            <v>Tuotantotalouden ala 31.12.2014 saakka</v>
          </cell>
          <cell r="N353">
            <v>24</v>
          </cell>
          <cell r="O353" t="str">
            <v>Oulun yliopisto</v>
          </cell>
          <cell r="P353">
            <v>2410</v>
          </cell>
          <cell r="Q353" t="str">
            <v>Tiedekunnat</v>
          </cell>
          <cell r="R353">
            <v>24050</v>
          </cell>
          <cell r="S353" t="str">
            <v>TEKNILLINEN TIEDEKUNTA</v>
          </cell>
          <cell r="T353" t="str">
            <v>TTK</v>
          </cell>
        </row>
        <row r="354">
          <cell r="A354">
            <v>24031</v>
          </cell>
          <cell r="B354" t="str">
            <v>BIOKEMIAN JA MOLEKYYLILÄÄKETIETEEN TIEDEKUNTA</v>
          </cell>
          <cell r="C354" t="str">
            <v>FACULTY OF BIOCHEMISTRY AND MOLECULAR MEDICINE</v>
          </cell>
          <cell r="D354" t="str">
            <v>FBMM</v>
          </cell>
          <cell r="E354">
            <v>4</v>
          </cell>
          <cell r="F354">
            <v>24031</v>
          </cell>
          <cell r="G354">
            <v>353</v>
          </cell>
          <cell r="H354">
            <v>41640</v>
          </cell>
          <cell r="I354">
            <v>2958465</v>
          </cell>
          <cell r="J354">
            <v>3</v>
          </cell>
          <cell r="K354" t="str">
            <v>Tiedekunta</v>
          </cell>
          <cell r="L354">
            <v>2410</v>
          </cell>
          <cell r="M354" t="str">
            <v>Tiedekunnat</v>
          </cell>
          <cell r="N354">
            <v>24</v>
          </cell>
          <cell r="O354" t="str">
            <v>Oulun yliopisto</v>
          </cell>
          <cell r="P354">
            <v>2410</v>
          </cell>
          <cell r="Q354" t="str">
            <v>Tiedekunnat</v>
          </cell>
          <cell r="R354">
            <v>24031</v>
          </cell>
          <cell r="S354" t="str">
            <v>BIOKEMIAN JA MOLEKYYLILÄÄKETIETEEN TIEDEKUNTA</v>
          </cell>
          <cell r="T354" t="str">
            <v>BMTK</v>
          </cell>
        </row>
        <row r="355">
          <cell r="A355">
            <v>240201</v>
          </cell>
          <cell r="B355" t="str">
            <v>Biokemian ja molekyylilääketieteen tiedekunta</v>
          </cell>
          <cell r="C355" t="str">
            <v>Faculty of Biochemistry and Molecular Medicine</v>
          </cell>
          <cell r="D355" t="str">
            <v>FBMM shared</v>
          </cell>
          <cell r="E355">
            <v>11</v>
          </cell>
          <cell r="F355">
            <v>240201</v>
          </cell>
          <cell r="G355">
            <v>354</v>
          </cell>
          <cell r="H355">
            <v>34700</v>
          </cell>
          <cell r="I355">
            <v>2958465</v>
          </cell>
          <cell r="J355">
            <v>5</v>
          </cell>
          <cell r="K355" t="str">
            <v>Tulosyksikkö</v>
          </cell>
          <cell r="L355">
            <v>24031</v>
          </cell>
          <cell r="M355" t="str">
            <v>BIOKEMIAN JA MOLEKYYLILÄÄKETIETEEN TIEDEKUNTA</v>
          </cell>
          <cell r="N355">
            <v>24</v>
          </cell>
          <cell r="O355" t="str">
            <v>Oulun yliopisto</v>
          </cell>
          <cell r="P355">
            <v>2410</v>
          </cell>
          <cell r="Q355" t="str">
            <v>Tiedekunnat</v>
          </cell>
          <cell r="R355">
            <v>24031</v>
          </cell>
          <cell r="S355" t="str">
            <v>BIOKEMIAN JA MOLEKYYLILÄÄKETIETEEN TIEDEKUNTA</v>
          </cell>
          <cell r="T355" t="str">
            <v>BMTK</v>
          </cell>
        </row>
        <row r="356">
          <cell r="A356">
            <v>2402010</v>
          </cell>
          <cell r="B356" t="str">
            <v>Biokemian ja molekyylilääketieteen tiedekunta</v>
          </cell>
          <cell r="C356" t="str">
            <v>Faculty of Biochemistry and Molecular Medicine</v>
          </cell>
          <cell r="D356" t="str">
            <v>FBMM shared</v>
          </cell>
          <cell r="E356">
            <v>11</v>
          </cell>
          <cell r="F356">
            <v>2402010</v>
          </cell>
          <cell r="G356">
            <v>355</v>
          </cell>
          <cell r="H356">
            <v>39814</v>
          </cell>
          <cell r="I356">
            <v>2958465</v>
          </cell>
          <cell r="J356">
            <v>6</v>
          </cell>
          <cell r="K356" t="str">
            <v>Kustannuspaikka</v>
          </cell>
          <cell r="L356">
            <v>240201</v>
          </cell>
          <cell r="M356" t="str">
            <v>Biokemian ja molekyylilääketieteen tiedekunta</v>
          </cell>
          <cell r="N356">
            <v>24</v>
          </cell>
          <cell r="O356" t="str">
            <v>Oulun yliopisto</v>
          </cell>
          <cell r="P356">
            <v>2410</v>
          </cell>
          <cell r="Q356" t="str">
            <v>Tiedekunnat</v>
          </cell>
          <cell r="R356">
            <v>24031</v>
          </cell>
          <cell r="S356" t="str">
            <v>BIOKEMIAN JA MOLEKYYLILÄÄKETIETEEN TIEDEKUNTA</v>
          </cell>
          <cell r="T356" t="str">
            <v>BMTK</v>
          </cell>
        </row>
        <row r="357">
          <cell r="A357">
            <v>240262</v>
          </cell>
          <cell r="B357" t="str">
            <v>Biocomputing &amp; COPD</v>
          </cell>
          <cell r="C357" t="str">
            <v>Biocomputing &amp; COPD</v>
          </cell>
          <cell r="D357" t="str">
            <v>Biocomputing &amp; COPD</v>
          </cell>
          <cell r="E357">
            <v>19</v>
          </cell>
          <cell r="F357">
            <v>240262</v>
          </cell>
          <cell r="G357">
            <v>356</v>
          </cell>
          <cell r="H357">
            <v>42370</v>
          </cell>
          <cell r="I357">
            <v>2958465</v>
          </cell>
          <cell r="J357">
            <v>5</v>
          </cell>
          <cell r="K357" t="str">
            <v>Tulosyksikkö</v>
          </cell>
          <cell r="L357">
            <v>24031</v>
          </cell>
          <cell r="M357" t="str">
            <v>BIOKEMIAN JA MOLEKYYLILÄÄKETIETEEN TIEDEKUNTA</v>
          </cell>
          <cell r="N357">
            <v>24</v>
          </cell>
          <cell r="O357" t="str">
            <v>Oulun yliopisto</v>
          </cell>
          <cell r="P357">
            <v>2410</v>
          </cell>
          <cell r="Q357" t="str">
            <v>Tiedekunnat</v>
          </cell>
          <cell r="R357">
            <v>24031</v>
          </cell>
          <cell r="S357" t="str">
            <v>BIOKEMIAN JA MOLEKYYLILÄÄKETIETEEN TIEDEKUNTA</v>
          </cell>
          <cell r="T357" t="str">
            <v>BMTK</v>
          </cell>
        </row>
        <row r="358">
          <cell r="A358">
            <v>2402620</v>
          </cell>
          <cell r="B358" t="str">
            <v>Biocomputing &amp; COPD</v>
          </cell>
          <cell r="C358" t="str">
            <v>Biocomputing &amp; COPD</v>
          </cell>
          <cell r="D358" t="str">
            <v>Biocomputing &amp; COPD</v>
          </cell>
          <cell r="E358">
            <v>19</v>
          </cell>
          <cell r="F358">
            <v>2402620</v>
          </cell>
          <cell r="G358">
            <v>357</v>
          </cell>
          <cell r="H358">
            <v>42370</v>
          </cell>
          <cell r="I358">
            <v>2958465</v>
          </cell>
          <cell r="J358">
            <v>6</v>
          </cell>
          <cell r="K358" t="str">
            <v>Kustannuspaikka</v>
          </cell>
          <cell r="L358">
            <v>240262</v>
          </cell>
          <cell r="M358" t="str">
            <v>Biocomputing &amp; COPD</v>
          </cell>
          <cell r="N358">
            <v>24</v>
          </cell>
          <cell r="O358" t="str">
            <v>Oulun yliopisto</v>
          </cell>
          <cell r="P358">
            <v>2410</v>
          </cell>
          <cell r="Q358" t="str">
            <v>Tiedekunnat</v>
          </cell>
          <cell r="R358">
            <v>24031</v>
          </cell>
          <cell r="S358" t="str">
            <v>BIOKEMIAN JA MOLEKYYLILÄÄKETIETEEN TIEDEKUNTA</v>
          </cell>
          <cell r="T358" t="str">
            <v>BMTK</v>
          </cell>
        </row>
        <row r="359">
          <cell r="A359">
            <v>240263</v>
          </cell>
          <cell r="B359" t="str">
            <v>Hypoxia response</v>
          </cell>
          <cell r="C359" t="str">
            <v>Hypoxia response</v>
          </cell>
          <cell r="D359" t="str">
            <v>Hypoxia response</v>
          </cell>
          <cell r="E359">
            <v>16</v>
          </cell>
          <cell r="F359">
            <v>240263</v>
          </cell>
          <cell r="G359">
            <v>358</v>
          </cell>
          <cell r="H359">
            <v>42370</v>
          </cell>
          <cell r="I359">
            <v>2958465</v>
          </cell>
          <cell r="J359">
            <v>5</v>
          </cell>
          <cell r="K359" t="str">
            <v>Tulosyksikkö</v>
          </cell>
          <cell r="L359">
            <v>24031</v>
          </cell>
          <cell r="M359" t="str">
            <v>BIOKEMIAN JA MOLEKYYLILÄÄKETIETEEN TIEDEKUNTA</v>
          </cell>
          <cell r="N359">
            <v>24</v>
          </cell>
          <cell r="O359" t="str">
            <v>Oulun yliopisto</v>
          </cell>
          <cell r="P359">
            <v>2410</v>
          </cell>
          <cell r="Q359" t="str">
            <v>Tiedekunnat</v>
          </cell>
          <cell r="R359">
            <v>24031</v>
          </cell>
          <cell r="S359" t="str">
            <v>BIOKEMIAN JA MOLEKYYLILÄÄKETIETEEN TIEDEKUNTA</v>
          </cell>
          <cell r="T359" t="str">
            <v>BMTK</v>
          </cell>
        </row>
        <row r="360">
          <cell r="A360">
            <v>2402630</v>
          </cell>
          <cell r="B360" t="str">
            <v>Hypoxia response</v>
          </cell>
          <cell r="C360" t="str">
            <v>Hypoxia response</v>
          </cell>
          <cell r="D360" t="str">
            <v>Hypoxia response</v>
          </cell>
          <cell r="E360">
            <v>16</v>
          </cell>
          <cell r="F360">
            <v>2402630</v>
          </cell>
          <cell r="G360">
            <v>359</v>
          </cell>
          <cell r="H360">
            <v>42370</v>
          </cell>
          <cell r="I360">
            <v>2958465</v>
          </cell>
          <cell r="J360">
            <v>6</v>
          </cell>
          <cell r="K360" t="str">
            <v>Kustannuspaikka</v>
          </cell>
          <cell r="L360">
            <v>240263</v>
          </cell>
          <cell r="M360" t="str">
            <v>Hypoxia response</v>
          </cell>
          <cell r="N360">
            <v>24</v>
          </cell>
          <cell r="O360" t="str">
            <v>Oulun yliopisto</v>
          </cell>
          <cell r="P360">
            <v>2410</v>
          </cell>
          <cell r="Q360" t="str">
            <v>Tiedekunnat</v>
          </cell>
          <cell r="R360">
            <v>24031</v>
          </cell>
          <cell r="S360" t="str">
            <v>BIOKEMIAN JA MOLEKYYLILÄÄKETIETEEN TIEDEKUNTA</v>
          </cell>
          <cell r="T360" t="str">
            <v>BMTK</v>
          </cell>
        </row>
        <row r="361">
          <cell r="A361">
            <v>240264</v>
          </cell>
          <cell r="B361" t="str">
            <v>Mitochondria and lipids</v>
          </cell>
          <cell r="C361" t="str">
            <v>Mitochondria and lipids</v>
          </cell>
          <cell r="D361" t="str">
            <v>Mitochondria and lipids</v>
          </cell>
          <cell r="E361">
            <v>23</v>
          </cell>
          <cell r="F361">
            <v>240264</v>
          </cell>
          <cell r="G361">
            <v>360</v>
          </cell>
          <cell r="H361">
            <v>42370</v>
          </cell>
          <cell r="I361">
            <v>2958465</v>
          </cell>
          <cell r="J361">
            <v>5</v>
          </cell>
          <cell r="K361" t="str">
            <v>Tulosyksikkö</v>
          </cell>
          <cell r="L361">
            <v>24031</v>
          </cell>
          <cell r="M361" t="str">
            <v>BIOKEMIAN JA MOLEKYYLILÄÄKETIETEEN TIEDEKUNTA</v>
          </cell>
          <cell r="N361">
            <v>24</v>
          </cell>
          <cell r="O361" t="str">
            <v>Oulun yliopisto</v>
          </cell>
          <cell r="P361">
            <v>2410</v>
          </cell>
          <cell r="Q361" t="str">
            <v>Tiedekunnat</v>
          </cell>
          <cell r="R361">
            <v>24031</v>
          </cell>
          <cell r="S361" t="str">
            <v>BIOKEMIAN JA MOLEKYYLILÄÄKETIETEEN TIEDEKUNTA</v>
          </cell>
          <cell r="T361" t="str">
            <v>BMTK</v>
          </cell>
        </row>
        <row r="362">
          <cell r="A362">
            <v>2402640</v>
          </cell>
          <cell r="B362" t="str">
            <v>Mitochondria and lipids</v>
          </cell>
          <cell r="C362" t="str">
            <v>Mitochondria and lipids</v>
          </cell>
          <cell r="D362" t="str">
            <v>Mitochondria and lipids</v>
          </cell>
          <cell r="E362">
            <v>23</v>
          </cell>
          <cell r="F362">
            <v>2402640</v>
          </cell>
          <cell r="G362">
            <v>361</v>
          </cell>
          <cell r="H362">
            <v>42370</v>
          </cell>
          <cell r="I362">
            <v>2958465</v>
          </cell>
          <cell r="J362">
            <v>6</v>
          </cell>
          <cell r="K362" t="str">
            <v>Kustannuspaikka</v>
          </cell>
          <cell r="L362">
            <v>240264</v>
          </cell>
          <cell r="M362" t="str">
            <v>Mitochondria and lipids</v>
          </cell>
          <cell r="N362">
            <v>24</v>
          </cell>
          <cell r="O362" t="str">
            <v>Oulun yliopisto</v>
          </cell>
          <cell r="P362">
            <v>2410</v>
          </cell>
          <cell r="Q362" t="str">
            <v>Tiedekunnat</v>
          </cell>
          <cell r="R362">
            <v>24031</v>
          </cell>
          <cell r="S362" t="str">
            <v>BIOKEMIAN JA MOLEKYYLILÄÄKETIETEEN TIEDEKUNTA</v>
          </cell>
          <cell r="T362" t="str">
            <v>BMTK</v>
          </cell>
        </row>
        <row r="363">
          <cell r="A363">
            <v>240265</v>
          </cell>
          <cell r="B363" t="str">
            <v>Glycan biosynthesis</v>
          </cell>
          <cell r="C363" t="str">
            <v>Glycan biosynthesis</v>
          </cell>
          <cell r="D363" t="str">
            <v>Glycan biosynthesis</v>
          </cell>
          <cell r="E363">
            <v>19</v>
          </cell>
          <cell r="F363">
            <v>240265</v>
          </cell>
          <cell r="G363">
            <v>362</v>
          </cell>
          <cell r="H363">
            <v>42370</v>
          </cell>
          <cell r="I363">
            <v>2958465</v>
          </cell>
          <cell r="J363">
            <v>5</v>
          </cell>
          <cell r="K363" t="str">
            <v>Tulosyksikkö</v>
          </cell>
          <cell r="L363">
            <v>24031</v>
          </cell>
          <cell r="M363" t="str">
            <v>BIOKEMIAN JA MOLEKYYLILÄÄKETIETEEN TIEDEKUNTA</v>
          </cell>
          <cell r="N363">
            <v>24</v>
          </cell>
          <cell r="O363" t="str">
            <v>Oulun yliopisto</v>
          </cell>
          <cell r="P363">
            <v>2410</v>
          </cell>
          <cell r="Q363" t="str">
            <v>Tiedekunnat</v>
          </cell>
          <cell r="R363">
            <v>24031</v>
          </cell>
          <cell r="S363" t="str">
            <v>BIOKEMIAN JA MOLEKYYLILÄÄKETIETEEN TIEDEKUNTA</v>
          </cell>
          <cell r="T363" t="str">
            <v>BMTK</v>
          </cell>
        </row>
        <row r="364">
          <cell r="A364">
            <v>2402650</v>
          </cell>
          <cell r="B364" t="str">
            <v>Glycan biosynthesis</v>
          </cell>
          <cell r="C364" t="str">
            <v>Glycan biosynthesis</v>
          </cell>
          <cell r="D364" t="str">
            <v>Glycan biosynthesis</v>
          </cell>
          <cell r="E364">
            <v>19</v>
          </cell>
          <cell r="F364">
            <v>2402650</v>
          </cell>
          <cell r="G364">
            <v>363</v>
          </cell>
          <cell r="H364">
            <v>42370</v>
          </cell>
          <cell r="I364">
            <v>2958465</v>
          </cell>
          <cell r="J364">
            <v>6</v>
          </cell>
          <cell r="K364" t="str">
            <v>Kustannuspaikka</v>
          </cell>
          <cell r="L364">
            <v>240265</v>
          </cell>
          <cell r="M364" t="str">
            <v>Glycan biosynthesis</v>
          </cell>
          <cell r="N364">
            <v>24</v>
          </cell>
          <cell r="O364" t="str">
            <v>Oulun yliopisto</v>
          </cell>
          <cell r="P364">
            <v>2410</v>
          </cell>
          <cell r="Q364" t="str">
            <v>Tiedekunnat</v>
          </cell>
          <cell r="R364">
            <v>24031</v>
          </cell>
          <cell r="S364" t="str">
            <v>BIOKEMIAN JA MOLEKYYLILÄÄKETIETEEN TIEDEKUNTA</v>
          </cell>
          <cell r="T364" t="str">
            <v>BMTK</v>
          </cell>
        </row>
        <row r="365">
          <cell r="A365">
            <v>240266</v>
          </cell>
          <cell r="B365" t="str">
            <v>Oxygen sensing</v>
          </cell>
          <cell r="C365" t="str">
            <v>Oxygen sensing</v>
          </cell>
          <cell r="D365" t="str">
            <v>Oxygen sensing</v>
          </cell>
          <cell r="E365">
            <v>14</v>
          </cell>
          <cell r="F365">
            <v>240266</v>
          </cell>
          <cell r="G365">
            <v>364</v>
          </cell>
          <cell r="H365">
            <v>42370</v>
          </cell>
          <cell r="I365">
            <v>2958465</v>
          </cell>
          <cell r="J365">
            <v>5</v>
          </cell>
          <cell r="K365" t="str">
            <v>Tulosyksikkö</v>
          </cell>
          <cell r="L365">
            <v>24031</v>
          </cell>
          <cell r="M365" t="str">
            <v>BIOKEMIAN JA MOLEKYYLILÄÄKETIETEEN TIEDEKUNTA</v>
          </cell>
          <cell r="N365">
            <v>24</v>
          </cell>
          <cell r="O365" t="str">
            <v>Oulun yliopisto</v>
          </cell>
          <cell r="P365">
            <v>2410</v>
          </cell>
          <cell r="Q365" t="str">
            <v>Tiedekunnat</v>
          </cell>
          <cell r="R365">
            <v>24031</v>
          </cell>
          <cell r="S365" t="str">
            <v>BIOKEMIAN JA MOLEKYYLILÄÄKETIETEEN TIEDEKUNTA</v>
          </cell>
          <cell r="T365" t="str">
            <v>BMTK</v>
          </cell>
        </row>
        <row r="366">
          <cell r="A366">
            <v>2402660</v>
          </cell>
          <cell r="B366" t="str">
            <v>Oxygen sensing</v>
          </cell>
          <cell r="C366" t="str">
            <v>Oxygen sensing</v>
          </cell>
          <cell r="D366" t="str">
            <v>Oxygen sensing</v>
          </cell>
          <cell r="E366">
            <v>14</v>
          </cell>
          <cell r="F366">
            <v>2402660</v>
          </cell>
          <cell r="G366">
            <v>365</v>
          </cell>
          <cell r="H366">
            <v>42370</v>
          </cell>
          <cell r="I366">
            <v>2958465</v>
          </cell>
          <cell r="J366">
            <v>6</v>
          </cell>
          <cell r="K366" t="str">
            <v>Kustannuspaikka</v>
          </cell>
          <cell r="L366">
            <v>240266</v>
          </cell>
          <cell r="M366" t="str">
            <v>Oxygen sensing</v>
          </cell>
          <cell r="N366">
            <v>24</v>
          </cell>
          <cell r="O366" t="str">
            <v>Oulun yliopisto</v>
          </cell>
          <cell r="P366">
            <v>2410</v>
          </cell>
          <cell r="Q366" t="str">
            <v>Tiedekunnat</v>
          </cell>
          <cell r="R366">
            <v>24031</v>
          </cell>
          <cell r="S366" t="str">
            <v>BIOKEMIAN JA MOLEKYYLILÄÄKETIETEEN TIEDEKUNTA</v>
          </cell>
          <cell r="T366" t="str">
            <v>BMTK</v>
          </cell>
        </row>
        <row r="367">
          <cell r="A367">
            <v>240267</v>
          </cell>
          <cell r="B367" t="str">
            <v>Biomedical structural biology</v>
          </cell>
          <cell r="C367" t="str">
            <v>Biomedical structural biology</v>
          </cell>
          <cell r="D367" t="str">
            <v>Biomedical structural biology</v>
          </cell>
          <cell r="E367">
            <v>29</v>
          </cell>
          <cell r="F367">
            <v>240267</v>
          </cell>
          <cell r="G367">
            <v>366</v>
          </cell>
          <cell r="H367">
            <v>42370</v>
          </cell>
          <cell r="I367">
            <v>2958465</v>
          </cell>
          <cell r="J367">
            <v>5</v>
          </cell>
          <cell r="K367" t="str">
            <v>Tulosyksikkö</v>
          </cell>
          <cell r="L367">
            <v>24031</v>
          </cell>
          <cell r="M367" t="str">
            <v>BIOKEMIAN JA MOLEKYYLILÄÄKETIETEEN TIEDEKUNTA</v>
          </cell>
          <cell r="N367">
            <v>24</v>
          </cell>
          <cell r="O367" t="str">
            <v>Oulun yliopisto</v>
          </cell>
          <cell r="P367">
            <v>2410</v>
          </cell>
          <cell r="Q367" t="str">
            <v>Tiedekunnat</v>
          </cell>
          <cell r="R367">
            <v>24031</v>
          </cell>
          <cell r="S367" t="str">
            <v>BIOKEMIAN JA MOLEKYYLILÄÄKETIETEEN TIEDEKUNTA</v>
          </cell>
          <cell r="T367" t="str">
            <v>BMTK</v>
          </cell>
        </row>
        <row r="368">
          <cell r="A368">
            <v>2402670</v>
          </cell>
          <cell r="B368" t="str">
            <v>Biomedical structural biology</v>
          </cell>
          <cell r="C368" t="str">
            <v>Biomedical structural biology</v>
          </cell>
          <cell r="D368" t="str">
            <v>Biomedical structural biology</v>
          </cell>
          <cell r="E368">
            <v>29</v>
          </cell>
          <cell r="F368">
            <v>2402670</v>
          </cell>
          <cell r="G368">
            <v>367</v>
          </cell>
          <cell r="H368">
            <v>42370</v>
          </cell>
          <cell r="I368">
            <v>2958465</v>
          </cell>
          <cell r="J368">
            <v>6</v>
          </cell>
          <cell r="K368" t="str">
            <v>Kustannuspaikka</v>
          </cell>
          <cell r="L368">
            <v>240267</v>
          </cell>
          <cell r="M368" t="str">
            <v>Biomedical structural biology</v>
          </cell>
          <cell r="N368">
            <v>24</v>
          </cell>
          <cell r="O368" t="str">
            <v>Oulun yliopisto</v>
          </cell>
          <cell r="P368">
            <v>2410</v>
          </cell>
          <cell r="Q368" t="str">
            <v>Tiedekunnat</v>
          </cell>
          <cell r="R368">
            <v>24031</v>
          </cell>
          <cell r="S368" t="str">
            <v>BIOKEMIAN JA MOLEKYYLILÄÄKETIETEEN TIEDEKUNTA</v>
          </cell>
          <cell r="T368" t="str">
            <v>BMTK</v>
          </cell>
        </row>
        <row r="369">
          <cell r="A369">
            <v>240268</v>
          </cell>
          <cell r="B369" t="str">
            <v>Structural and Chemical Biology</v>
          </cell>
          <cell r="C369" t="str">
            <v>Structural and Chemical Biology</v>
          </cell>
          <cell r="D369" t="str">
            <v>SCB</v>
          </cell>
          <cell r="E369">
            <v>3</v>
          </cell>
          <cell r="F369">
            <v>240268</v>
          </cell>
          <cell r="G369">
            <v>368</v>
          </cell>
          <cell r="H369">
            <v>42370</v>
          </cell>
          <cell r="I369">
            <v>2958465</v>
          </cell>
          <cell r="J369">
            <v>5</v>
          </cell>
          <cell r="K369" t="str">
            <v>Tulosyksikkö</v>
          </cell>
          <cell r="L369">
            <v>24031</v>
          </cell>
          <cell r="M369" t="str">
            <v>BIOKEMIAN JA MOLEKYYLILÄÄKETIETEEN TIEDEKUNTA</v>
          </cell>
          <cell r="N369">
            <v>24</v>
          </cell>
          <cell r="O369" t="str">
            <v>Oulun yliopisto</v>
          </cell>
          <cell r="P369">
            <v>2410</v>
          </cell>
          <cell r="Q369" t="str">
            <v>Tiedekunnat</v>
          </cell>
          <cell r="R369">
            <v>24031</v>
          </cell>
          <cell r="S369" t="str">
            <v>BIOKEMIAN JA MOLEKYYLILÄÄKETIETEEN TIEDEKUNTA</v>
          </cell>
          <cell r="T369" t="str">
            <v>BMTK</v>
          </cell>
        </row>
        <row r="370">
          <cell r="A370">
            <v>2402680</v>
          </cell>
          <cell r="B370" t="str">
            <v>Structural and Chemical Biology</v>
          </cell>
          <cell r="C370" t="str">
            <v>Structural and Chemical Biology</v>
          </cell>
          <cell r="D370" t="str">
            <v>SCB</v>
          </cell>
          <cell r="E370">
            <v>3</v>
          </cell>
          <cell r="F370">
            <v>2402680</v>
          </cell>
          <cell r="G370">
            <v>369</v>
          </cell>
          <cell r="H370">
            <v>42370</v>
          </cell>
          <cell r="I370">
            <v>2958465</v>
          </cell>
          <cell r="J370">
            <v>6</v>
          </cell>
          <cell r="K370" t="str">
            <v>Kustannuspaikka</v>
          </cell>
          <cell r="L370">
            <v>240268</v>
          </cell>
          <cell r="M370" t="str">
            <v>Structural and Chemical Biology</v>
          </cell>
          <cell r="N370">
            <v>24</v>
          </cell>
          <cell r="O370" t="str">
            <v>Oulun yliopisto</v>
          </cell>
          <cell r="P370">
            <v>2410</v>
          </cell>
          <cell r="Q370" t="str">
            <v>Tiedekunnat</v>
          </cell>
          <cell r="R370">
            <v>24031</v>
          </cell>
          <cell r="S370" t="str">
            <v>BIOKEMIAN JA MOLEKYYLILÄÄKETIETEEN TIEDEKUNTA</v>
          </cell>
          <cell r="T370" t="str">
            <v>BMTK</v>
          </cell>
        </row>
        <row r="371">
          <cell r="A371">
            <v>240270</v>
          </cell>
          <cell r="B371" t="str">
            <v>Hypoxia &amp; collagens</v>
          </cell>
          <cell r="C371" t="str">
            <v>Hypoxia &amp; collagens</v>
          </cell>
          <cell r="D371" t="str">
            <v>Hypoxia &amp; collagens</v>
          </cell>
          <cell r="E371">
            <v>19</v>
          </cell>
          <cell r="F371">
            <v>240270</v>
          </cell>
          <cell r="G371">
            <v>370</v>
          </cell>
          <cell r="H371">
            <v>42370</v>
          </cell>
          <cell r="I371">
            <v>2958465</v>
          </cell>
          <cell r="J371">
            <v>5</v>
          </cell>
          <cell r="K371" t="str">
            <v>Tulosyksikkö</v>
          </cell>
          <cell r="L371">
            <v>24031</v>
          </cell>
          <cell r="M371" t="str">
            <v>BIOKEMIAN JA MOLEKYYLILÄÄKETIETEEN TIEDEKUNTA</v>
          </cell>
          <cell r="N371">
            <v>24</v>
          </cell>
          <cell r="O371" t="str">
            <v>Oulun yliopisto</v>
          </cell>
          <cell r="P371">
            <v>2410</v>
          </cell>
          <cell r="Q371" t="str">
            <v>Tiedekunnat</v>
          </cell>
          <cell r="R371">
            <v>24031</v>
          </cell>
          <cell r="S371" t="str">
            <v>BIOKEMIAN JA MOLEKYYLILÄÄKETIETEEN TIEDEKUNTA</v>
          </cell>
          <cell r="T371" t="str">
            <v>BMTK</v>
          </cell>
        </row>
        <row r="372">
          <cell r="A372">
            <v>2402700</v>
          </cell>
          <cell r="B372" t="str">
            <v>Hypoxia &amp; collagens</v>
          </cell>
          <cell r="C372" t="str">
            <v>Hypoxia &amp; collagens</v>
          </cell>
          <cell r="D372" t="str">
            <v>Hypoxia &amp; collagens</v>
          </cell>
          <cell r="E372">
            <v>19</v>
          </cell>
          <cell r="F372">
            <v>2402700</v>
          </cell>
          <cell r="G372">
            <v>371</v>
          </cell>
          <cell r="H372">
            <v>42370</v>
          </cell>
          <cell r="I372">
            <v>2958465</v>
          </cell>
          <cell r="J372">
            <v>6</v>
          </cell>
          <cell r="K372" t="str">
            <v>Kustannuspaikka</v>
          </cell>
          <cell r="L372">
            <v>240270</v>
          </cell>
          <cell r="M372" t="str">
            <v>Hypoxia &amp; collagens</v>
          </cell>
          <cell r="N372">
            <v>24</v>
          </cell>
          <cell r="O372" t="str">
            <v>Oulun yliopisto</v>
          </cell>
          <cell r="P372">
            <v>2410</v>
          </cell>
          <cell r="Q372" t="str">
            <v>Tiedekunnat</v>
          </cell>
          <cell r="R372">
            <v>24031</v>
          </cell>
          <cell r="S372" t="str">
            <v>BIOKEMIAN JA MOLEKYYLILÄÄKETIETEEN TIEDEKUNTA</v>
          </cell>
          <cell r="T372" t="str">
            <v>BMTK</v>
          </cell>
        </row>
        <row r="373">
          <cell r="A373">
            <v>240271</v>
          </cell>
          <cell r="B373" t="str">
            <v>Cell-matrix biology</v>
          </cell>
          <cell r="C373" t="str">
            <v>Cell-matrix biology</v>
          </cell>
          <cell r="D373" t="str">
            <v>Cell-matrix biology</v>
          </cell>
          <cell r="E373">
            <v>19</v>
          </cell>
          <cell r="F373">
            <v>240271</v>
          </cell>
          <cell r="G373">
            <v>372</v>
          </cell>
          <cell r="H373">
            <v>42370</v>
          </cell>
          <cell r="I373">
            <v>2958465</v>
          </cell>
          <cell r="J373">
            <v>5</v>
          </cell>
          <cell r="K373" t="str">
            <v>Tulosyksikkö</v>
          </cell>
          <cell r="L373">
            <v>24031</v>
          </cell>
          <cell r="M373" t="str">
            <v>BIOKEMIAN JA MOLEKYYLILÄÄKETIETEEN TIEDEKUNTA</v>
          </cell>
          <cell r="N373">
            <v>24</v>
          </cell>
          <cell r="O373" t="str">
            <v>Oulun yliopisto</v>
          </cell>
          <cell r="P373">
            <v>2410</v>
          </cell>
          <cell r="Q373" t="str">
            <v>Tiedekunnat</v>
          </cell>
          <cell r="R373">
            <v>24031</v>
          </cell>
          <cell r="S373" t="str">
            <v>BIOKEMIAN JA MOLEKYYLILÄÄKETIETEEN TIEDEKUNTA</v>
          </cell>
          <cell r="T373" t="str">
            <v>BMTK</v>
          </cell>
        </row>
        <row r="374">
          <cell r="A374">
            <v>2402710</v>
          </cell>
          <cell r="B374" t="str">
            <v>Cell-matrix biology</v>
          </cell>
          <cell r="C374" t="str">
            <v>Cell-matrix biology</v>
          </cell>
          <cell r="D374" t="str">
            <v>Cell-matrix biology</v>
          </cell>
          <cell r="E374">
            <v>19</v>
          </cell>
          <cell r="F374">
            <v>2402710</v>
          </cell>
          <cell r="G374">
            <v>373</v>
          </cell>
          <cell r="H374">
            <v>42370</v>
          </cell>
          <cell r="I374">
            <v>2958465</v>
          </cell>
          <cell r="J374">
            <v>6</v>
          </cell>
          <cell r="K374" t="str">
            <v>Kustannuspaikka</v>
          </cell>
          <cell r="L374">
            <v>240271</v>
          </cell>
          <cell r="M374" t="str">
            <v>Cell-matrix biology</v>
          </cell>
          <cell r="N374">
            <v>24</v>
          </cell>
          <cell r="O374" t="str">
            <v>Oulun yliopisto</v>
          </cell>
          <cell r="P374">
            <v>2410</v>
          </cell>
          <cell r="Q374" t="str">
            <v>Tiedekunnat</v>
          </cell>
          <cell r="R374">
            <v>24031</v>
          </cell>
          <cell r="S374" t="str">
            <v>BIOKEMIAN JA MOLEKYYLILÄÄKETIETEEN TIEDEKUNTA</v>
          </cell>
          <cell r="T374" t="str">
            <v>BMTK</v>
          </cell>
        </row>
        <row r="375">
          <cell r="A375">
            <v>240272</v>
          </cell>
          <cell r="B375" t="str">
            <v>Protein folding</v>
          </cell>
          <cell r="C375" t="str">
            <v>Protein folding</v>
          </cell>
          <cell r="D375" t="str">
            <v>Protein folding</v>
          </cell>
          <cell r="E375">
            <v>15</v>
          </cell>
          <cell r="F375">
            <v>240272</v>
          </cell>
          <cell r="G375">
            <v>374</v>
          </cell>
          <cell r="H375">
            <v>42370</v>
          </cell>
          <cell r="I375">
            <v>2958465</v>
          </cell>
          <cell r="J375">
            <v>5</v>
          </cell>
          <cell r="K375" t="str">
            <v>Tulosyksikkö</v>
          </cell>
          <cell r="L375">
            <v>24031</v>
          </cell>
          <cell r="M375" t="str">
            <v>BIOKEMIAN JA MOLEKYYLILÄÄKETIETEEN TIEDEKUNTA</v>
          </cell>
          <cell r="N375">
            <v>24</v>
          </cell>
          <cell r="O375" t="str">
            <v>Oulun yliopisto</v>
          </cell>
          <cell r="P375">
            <v>2410</v>
          </cell>
          <cell r="Q375" t="str">
            <v>Tiedekunnat</v>
          </cell>
          <cell r="R375">
            <v>24031</v>
          </cell>
          <cell r="S375" t="str">
            <v>BIOKEMIAN JA MOLEKYYLILÄÄKETIETEEN TIEDEKUNTA</v>
          </cell>
          <cell r="T375" t="str">
            <v>BMTK</v>
          </cell>
        </row>
        <row r="376">
          <cell r="A376">
            <v>2402720</v>
          </cell>
          <cell r="B376" t="str">
            <v>Protein folding</v>
          </cell>
          <cell r="C376" t="str">
            <v>Protein folding</v>
          </cell>
          <cell r="D376" t="str">
            <v>Protein folding</v>
          </cell>
          <cell r="E376">
            <v>15</v>
          </cell>
          <cell r="F376">
            <v>2402720</v>
          </cell>
          <cell r="G376">
            <v>375</v>
          </cell>
          <cell r="H376">
            <v>42370</v>
          </cell>
          <cell r="I376">
            <v>2958465</v>
          </cell>
          <cell r="J376">
            <v>6</v>
          </cell>
          <cell r="K376" t="str">
            <v>Kustannuspaikka</v>
          </cell>
          <cell r="L376">
            <v>240272</v>
          </cell>
          <cell r="M376" t="str">
            <v>Protein folding</v>
          </cell>
          <cell r="N376">
            <v>24</v>
          </cell>
          <cell r="O376" t="str">
            <v>Oulun yliopisto</v>
          </cell>
          <cell r="P376">
            <v>2410</v>
          </cell>
          <cell r="Q376" t="str">
            <v>Tiedekunnat</v>
          </cell>
          <cell r="R376">
            <v>24031</v>
          </cell>
          <cell r="S376" t="str">
            <v>BIOKEMIAN JA MOLEKYYLILÄÄKETIETEEN TIEDEKUNTA</v>
          </cell>
          <cell r="T376" t="str">
            <v>BMTK</v>
          </cell>
        </row>
        <row r="377">
          <cell r="A377">
            <v>240273</v>
          </cell>
          <cell r="B377" t="str">
            <v>Organogenesis</v>
          </cell>
          <cell r="C377" t="str">
            <v>Organogenesis</v>
          </cell>
          <cell r="D377" t="str">
            <v>Organogenesis</v>
          </cell>
          <cell r="E377">
            <v>13</v>
          </cell>
          <cell r="F377">
            <v>240273</v>
          </cell>
          <cell r="G377">
            <v>376</v>
          </cell>
          <cell r="H377">
            <v>42370</v>
          </cell>
          <cell r="I377">
            <v>2958465</v>
          </cell>
          <cell r="J377">
            <v>5</v>
          </cell>
          <cell r="K377" t="str">
            <v>Tulosyksikkö</v>
          </cell>
          <cell r="L377">
            <v>24031</v>
          </cell>
          <cell r="M377" t="str">
            <v>BIOKEMIAN JA MOLEKYYLILÄÄKETIETEEN TIEDEKUNTA</v>
          </cell>
          <cell r="N377">
            <v>24</v>
          </cell>
          <cell r="O377" t="str">
            <v>Oulun yliopisto</v>
          </cell>
          <cell r="P377">
            <v>2410</v>
          </cell>
          <cell r="Q377" t="str">
            <v>Tiedekunnat</v>
          </cell>
          <cell r="R377">
            <v>24031</v>
          </cell>
          <cell r="S377" t="str">
            <v>BIOKEMIAN JA MOLEKYYLILÄÄKETIETEEN TIEDEKUNTA</v>
          </cell>
          <cell r="T377" t="str">
            <v>BMTK</v>
          </cell>
        </row>
        <row r="378">
          <cell r="A378">
            <v>2402730</v>
          </cell>
          <cell r="B378" t="str">
            <v>Organogenesis</v>
          </cell>
          <cell r="C378" t="str">
            <v>Organogenesis</v>
          </cell>
          <cell r="D378" t="str">
            <v>Organogenesis</v>
          </cell>
          <cell r="E378">
            <v>13</v>
          </cell>
          <cell r="F378">
            <v>2402730</v>
          </cell>
          <cell r="G378">
            <v>377</v>
          </cell>
          <cell r="H378">
            <v>42370</v>
          </cell>
          <cell r="I378">
            <v>2958465</v>
          </cell>
          <cell r="J378">
            <v>6</v>
          </cell>
          <cell r="K378" t="str">
            <v>Kustannuspaikka</v>
          </cell>
          <cell r="L378">
            <v>240273</v>
          </cell>
          <cell r="M378" t="str">
            <v>Organogenesis</v>
          </cell>
          <cell r="N378">
            <v>24</v>
          </cell>
          <cell r="O378" t="str">
            <v>Oulun yliopisto</v>
          </cell>
          <cell r="P378">
            <v>2410</v>
          </cell>
          <cell r="Q378" t="str">
            <v>Tiedekunnat</v>
          </cell>
          <cell r="R378">
            <v>24031</v>
          </cell>
          <cell r="S378" t="str">
            <v>BIOKEMIAN JA MOLEKYYLILÄÄKETIETEEN TIEDEKUNTA</v>
          </cell>
          <cell r="T378" t="str">
            <v>BMTK</v>
          </cell>
        </row>
        <row r="379">
          <cell r="A379">
            <v>240274</v>
          </cell>
          <cell r="B379" t="str">
            <v>Cancer Genomics</v>
          </cell>
          <cell r="C379" t="str">
            <v>Cancer Genomics</v>
          </cell>
          <cell r="D379" t="str">
            <v>Cancer Genomics</v>
          </cell>
          <cell r="E379">
            <v>15</v>
          </cell>
          <cell r="F379">
            <v>240274</v>
          </cell>
          <cell r="G379">
            <v>378</v>
          </cell>
          <cell r="H379">
            <v>42370</v>
          </cell>
          <cell r="I379">
            <v>2958465</v>
          </cell>
          <cell r="J379">
            <v>5</v>
          </cell>
          <cell r="K379" t="str">
            <v>Tulosyksikkö</v>
          </cell>
          <cell r="L379">
            <v>24031</v>
          </cell>
          <cell r="M379" t="str">
            <v>BIOKEMIAN JA MOLEKYYLILÄÄKETIETEEN TIEDEKUNTA</v>
          </cell>
          <cell r="N379">
            <v>24</v>
          </cell>
          <cell r="O379" t="str">
            <v>Oulun yliopisto</v>
          </cell>
          <cell r="P379">
            <v>2410</v>
          </cell>
          <cell r="Q379" t="str">
            <v>Tiedekunnat</v>
          </cell>
          <cell r="R379">
            <v>24031</v>
          </cell>
          <cell r="S379" t="str">
            <v>BIOKEMIAN JA MOLEKYYLILÄÄKETIETEEN TIEDEKUNTA</v>
          </cell>
          <cell r="T379" t="str">
            <v>BMTK</v>
          </cell>
        </row>
        <row r="380">
          <cell r="A380">
            <v>2402740</v>
          </cell>
          <cell r="B380" t="str">
            <v>Cancer Genomics</v>
          </cell>
          <cell r="C380" t="str">
            <v>Cancer Genomics</v>
          </cell>
          <cell r="D380" t="str">
            <v>Cancer Genomics</v>
          </cell>
          <cell r="E380">
            <v>15</v>
          </cell>
          <cell r="F380">
            <v>2402740</v>
          </cell>
          <cell r="G380">
            <v>379</v>
          </cell>
          <cell r="H380">
            <v>42370</v>
          </cell>
          <cell r="I380">
            <v>2958465</v>
          </cell>
          <cell r="J380">
            <v>6</v>
          </cell>
          <cell r="K380" t="str">
            <v>Kustannuspaikka</v>
          </cell>
          <cell r="L380">
            <v>240274</v>
          </cell>
          <cell r="M380" t="str">
            <v>Cancer Genomics</v>
          </cell>
          <cell r="N380">
            <v>24</v>
          </cell>
          <cell r="O380" t="str">
            <v>Oulun yliopisto</v>
          </cell>
          <cell r="P380">
            <v>2410</v>
          </cell>
          <cell r="Q380" t="str">
            <v>Tiedekunnat</v>
          </cell>
          <cell r="R380">
            <v>24031</v>
          </cell>
          <cell r="S380" t="str">
            <v>BIOKEMIAN JA MOLEKYYLILÄÄKETIETEEN TIEDEKUNTA</v>
          </cell>
          <cell r="T380" t="str">
            <v>BMTK</v>
          </cell>
        </row>
        <row r="381">
          <cell r="A381">
            <v>2402741</v>
          </cell>
          <cell r="B381" t="str">
            <v>Integrin functions</v>
          </cell>
          <cell r="C381" t="str">
            <v>Integrin functions</v>
          </cell>
          <cell r="D381" t="str">
            <v>Integrin functions</v>
          </cell>
          <cell r="E381">
            <v>18</v>
          </cell>
          <cell r="F381">
            <v>2402741</v>
          </cell>
          <cell r="G381">
            <v>380</v>
          </cell>
          <cell r="H381">
            <v>43466</v>
          </cell>
          <cell r="I381">
            <v>2958465</v>
          </cell>
          <cell r="J381">
            <v>6</v>
          </cell>
          <cell r="K381" t="str">
            <v>Kustannuspaikka</v>
          </cell>
          <cell r="L381">
            <v>240274</v>
          </cell>
          <cell r="M381" t="str">
            <v>Cancer Genomics</v>
          </cell>
          <cell r="N381">
            <v>24</v>
          </cell>
          <cell r="O381" t="str">
            <v>Oulun yliopisto</v>
          </cell>
          <cell r="P381">
            <v>2410</v>
          </cell>
          <cell r="Q381" t="str">
            <v>Tiedekunnat</v>
          </cell>
          <cell r="R381">
            <v>24031</v>
          </cell>
          <cell r="S381" t="str">
            <v>BIOKEMIAN JA MOLEKYYLILÄÄKETIETEEN TIEDEKUNTA</v>
          </cell>
          <cell r="T381" t="str">
            <v>BMTK</v>
          </cell>
        </row>
        <row r="382">
          <cell r="A382">
            <v>240275</v>
          </cell>
          <cell r="B382" t="str">
            <v>Structural enzymology</v>
          </cell>
          <cell r="C382" t="str">
            <v>Structural enzymology</v>
          </cell>
          <cell r="D382" t="str">
            <v>Structural enzymology</v>
          </cell>
          <cell r="E382">
            <v>21</v>
          </cell>
          <cell r="F382">
            <v>240275</v>
          </cell>
          <cell r="G382">
            <v>381</v>
          </cell>
          <cell r="H382">
            <v>42370</v>
          </cell>
          <cell r="I382">
            <v>2958465</v>
          </cell>
          <cell r="J382">
            <v>5</v>
          </cell>
          <cell r="K382" t="str">
            <v>Tulosyksikkö</v>
          </cell>
          <cell r="L382">
            <v>24031</v>
          </cell>
          <cell r="M382" t="str">
            <v>BIOKEMIAN JA MOLEKYYLILÄÄKETIETEEN TIEDEKUNTA</v>
          </cell>
          <cell r="N382">
            <v>24</v>
          </cell>
          <cell r="O382" t="str">
            <v>Oulun yliopisto</v>
          </cell>
          <cell r="P382">
            <v>2410</v>
          </cell>
          <cell r="Q382" t="str">
            <v>Tiedekunnat</v>
          </cell>
          <cell r="R382">
            <v>24031</v>
          </cell>
          <cell r="S382" t="str">
            <v>BIOKEMIAN JA MOLEKYYLILÄÄKETIETEEN TIEDEKUNTA</v>
          </cell>
          <cell r="T382" t="str">
            <v>BMTK</v>
          </cell>
        </row>
        <row r="383">
          <cell r="A383">
            <v>2402750</v>
          </cell>
          <cell r="B383" t="str">
            <v>Structural enzymology</v>
          </cell>
          <cell r="C383" t="str">
            <v>Structural enzymology</v>
          </cell>
          <cell r="D383" t="str">
            <v>Structural enzymology</v>
          </cell>
          <cell r="E383">
            <v>21</v>
          </cell>
          <cell r="F383">
            <v>2402750</v>
          </cell>
          <cell r="G383">
            <v>382</v>
          </cell>
          <cell r="H383">
            <v>42370</v>
          </cell>
          <cell r="I383">
            <v>2958465</v>
          </cell>
          <cell r="J383">
            <v>6</v>
          </cell>
          <cell r="K383" t="str">
            <v>Kustannuspaikka</v>
          </cell>
          <cell r="L383">
            <v>240275</v>
          </cell>
          <cell r="M383" t="str">
            <v>Structural enzymology</v>
          </cell>
          <cell r="N383">
            <v>24</v>
          </cell>
          <cell r="O383" t="str">
            <v>Oulun yliopisto</v>
          </cell>
          <cell r="P383">
            <v>2410</v>
          </cell>
          <cell r="Q383" t="str">
            <v>Tiedekunnat</v>
          </cell>
          <cell r="R383">
            <v>24031</v>
          </cell>
          <cell r="S383" t="str">
            <v>BIOKEMIAN JA MOLEKYYLILÄÄKETIETEEN TIEDEKUNTA</v>
          </cell>
          <cell r="T383" t="str">
            <v>BMTK</v>
          </cell>
        </row>
        <row r="384">
          <cell r="A384">
            <v>240269</v>
          </cell>
          <cell r="B384" t="str">
            <v>Integrin functions 31.12.2017 saakka</v>
          </cell>
          <cell r="C384" t="str">
            <v>Integrin functions, until 31.12.2017</v>
          </cell>
          <cell r="D384" t="str">
            <v>Integrin functions</v>
          </cell>
          <cell r="E384">
            <v>18</v>
          </cell>
          <cell r="F384">
            <v>240269</v>
          </cell>
          <cell r="G384">
            <v>383</v>
          </cell>
          <cell r="H384">
            <v>42370</v>
          </cell>
          <cell r="I384">
            <v>43100</v>
          </cell>
          <cell r="J384">
            <v>5</v>
          </cell>
          <cell r="K384" t="str">
            <v>Tulosyksikkö</v>
          </cell>
          <cell r="L384">
            <v>24031</v>
          </cell>
          <cell r="M384" t="str">
            <v>BIOKEMIAN JA MOLEKYYLILÄÄKETIETEEN TIEDEKUNTA</v>
          </cell>
          <cell r="N384">
            <v>24</v>
          </cell>
          <cell r="O384" t="str">
            <v>Oulun yliopisto</v>
          </cell>
          <cell r="P384">
            <v>2410</v>
          </cell>
          <cell r="Q384" t="str">
            <v>Tiedekunnat</v>
          </cell>
          <cell r="R384">
            <v>24031</v>
          </cell>
          <cell r="S384" t="str">
            <v>BIOKEMIAN JA MOLEKYYLILÄÄKETIETEEN TIEDEKUNTA</v>
          </cell>
          <cell r="T384" t="str">
            <v>BMTK</v>
          </cell>
        </row>
        <row r="385">
          <cell r="A385">
            <v>2402690</v>
          </cell>
          <cell r="B385" t="str">
            <v>Integrin functions 31.12.2017 saakka</v>
          </cell>
          <cell r="C385" t="str">
            <v>Integrin functions, until 31.12.2017</v>
          </cell>
          <cell r="D385" t="str">
            <v>Integrin functions</v>
          </cell>
          <cell r="E385">
            <v>18</v>
          </cell>
          <cell r="F385">
            <v>2402690</v>
          </cell>
          <cell r="G385">
            <v>384</v>
          </cell>
          <cell r="H385">
            <v>42370</v>
          </cell>
          <cell r="I385">
            <v>43100</v>
          </cell>
          <cell r="J385">
            <v>6</v>
          </cell>
          <cell r="K385" t="str">
            <v>Kustannuspaikka</v>
          </cell>
          <cell r="L385">
            <v>240269</v>
          </cell>
          <cell r="M385" t="str">
            <v>Integrin functions 31.12.2017 saakka</v>
          </cell>
          <cell r="N385">
            <v>24</v>
          </cell>
          <cell r="O385" t="str">
            <v>Oulun yliopisto</v>
          </cell>
          <cell r="P385">
            <v>2410</v>
          </cell>
          <cell r="Q385" t="str">
            <v>Tiedekunnat</v>
          </cell>
          <cell r="R385">
            <v>24031</v>
          </cell>
          <cell r="S385" t="str">
            <v>BIOKEMIAN JA MOLEKYYLILÄÄKETIETEEN TIEDEKUNTA</v>
          </cell>
          <cell r="T385" t="str">
            <v>BMTK</v>
          </cell>
        </row>
        <row r="386">
          <cell r="A386">
            <v>240260</v>
          </cell>
          <cell r="B386" t="str">
            <v>Eklund research group 31.12.2016 saakka</v>
          </cell>
          <cell r="C386" t="str">
            <v>Eklund research group, until 31.12.2016</v>
          </cell>
          <cell r="D386" t="str">
            <v>Eklund research group</v>
          </cell>
          <cell r="E386">
            <v>21</v>
          </cell>
          <cell r="F386">
            <v>240260</v>
          </cell>
          <cell r="G386">
            <v>385</v>
          </cell>
          <cell r="H386">
            <v>42370</v>
          </cell>
          <cell r="I386">
            <v>42735</v>
          </cell>
          <cell r="J386">
            <v>5</v>
          </cell>
          <cell r="K386" t="str">
            <v>Tulosyksikkö</v>
          </cell>
          <cell r="L386">
            <v>24031</v>
          </cell>
          <cell r="M386" t="str">
            <v>BIOKEMIAN JA MOLEKYYLILÄÄKETIETEEN TIEDEKUNTA</v>
          </cell>
          <cell r="N386">
            <v>24</v>
          </cell>
          <cell r="O386" t="str">
            <v>Oulun yliopisto</v>
          </cell>
          <cell r="P386">
            <v>2410</v>
          </cell>
          <cell r="Q386" t="str">
            <v>Tiedekunnat</v>
          </cell>
          <cell r="R386">
            <v>24031</v>
          </cell>
          <cell r="S386" t="str">
            <v>BIOKEMIAN JA MOLEKYYLILÄÄKETIETEEN TIEDEKUNTA</v>
          </cell>
          <cell r="T386" t="str">
            <v>BMTK</v>
          </cell>
        </row>
        <row r="387">
          <cell r="A387">
            <v>2402600</v>
          </cell>
          <cell r="B387" t="str">
            <v>Eklund research group 31.12.2016 saakka</v>
          </cell>
          <cell r="C387" t="str">
            <v>Eklund research group, until 31.12.2016</v>
          </cell>
          <cell r="D387" t="str">
            <v>Eklund research group</v>
          </cell>
          <cell r="E387">
            <v>21</v>
          </cell>
          <cell r="F387">
            <v>2402600</v>
          </cell>
          <cell r="G387">
            <v>386</v>
          </cell>
          <cell r="H387">
            <v>42370</v>
          </cell>
          <cell r="I387">
            <v>42735</v>
          </cell>
          <cell r="J387">
            <v>6</v>
          </cell>
          <cell r="K387" t="str">
            <v>Kustannuspaikka</v>
          </cell>
          <cell r="L387">
            <v>240260</v>
          </cell>
          <cell r="M387" t="str">
            <v>Eklund research group 31.12.2016 saakka</v>
          </cell>
          <cell r="N387">
            <v>24</v>
          </cell>
          <cell r="O387" t="str">
            <v>Oulun yliopisto</v>
          </cell>
          <cell r="P387">
            <v>2410</v>
          </cell>
          <cell r="Q387" t="str">
            <v>Tiedekunnat</v>
          </cell>
          <cell r="R387">
            <v>24031</v>
          </cell>
          <cell r="S387" t="str">
            <v>BIOKEMIAN JA MOLEKYYLILÄÄKETIETEEN TIEDEKUNTA</v>
          </cell>
          <cell r="T387" t="str">
            <v>BMTK</v>
          </cell>
        </row>
        <row r="388">
          <cell r="A388">
            <v>240261</v>
          </cell>
          <cell r="B388" t="str">
            <v>Hiltunen research group 31.12.2016 saakka</v>
          </cell>
          <cell r="C388" t="str">
            <v>Hiltunen research group, until 31.12.2016</v>
          </cell>
          <cell r="D388" t="str">
            <v>Hiltunen research group</v>
          </cell>
          <cell r="E388">
            <v>23</v>
          </cell>
          <cell r="F388">
            <v>240261</v>
          </cell>
          <cell r="G388">
            <v>387</v>
          </cell>
          <cell r="H388">
            <v>42370</v>
          </cell>
          <cell r="I388">
            <v>42735</v>
          </cell>
          <cell r="J388">
            <v>5</v>
          </cell>
          <cell r="K388" t="str">
            <v>Tulosyksikkö</v>
          </cell>
          <cell r="L388">
            <v>24031</v>
          </cell>
          <cell r="M388" t="str">
            <v>BIOKEMIAN JA MOLEKYYLILÄÄKETIETEEN TIEDEKUNTA</v>
          </cell>
          <cell r="N388">
            <v>24</v>
          </cell>
          <cell r="O388" t="str">
            <v>Oulun yliopisto</v>
          </cell>
          <cell r="P388">
            <v>2410</v>
          </cell>
          <cell r="Q388" t="str">
            <v>Tiedekunnat</v>
          </cell>
          <cell r="R388">
            <v>24031</v>
          </cell>
          <cell r="S388" t="str">
            <v>BIOKEMIAN JA MOLEKYYLILÄÄKETIETEEN TIEDEKUNTA</v>
          </cell>
          <cell r="T388" t="str">
            <v>BMTK</v>
          </cell>
        </row>
        <row r="389">
          <cell r="A389">
            <v>2402610</v>
          </cell>
          <cell r="B389" t="str">
            <v>Hiltunen research group 31.12.2016 saakka</v>
          </cell>
          <cell r="C389" t="str">
            <v>Hiltunen research group, until 31.12.2016</v>
          </cell>
          <cell r="D389" t="str">
            <v>Hiltunen research group</v>
          </cell>
          <cell r="E389">
            <v>23</v>
          </cell>
          <cell r="F389">
            <v>2402610</v>
          </cell>
          <cell r="G389">
            <v>388</v>
          </cell>
          <cell r="H389">
            <v>42370</v>
          </cell>
          <cell r="I389">
            <v>42735</v>
          </cell>
          <cell r="J389">
            <v>6</v>
          </cell>
          <cell r="K389" t="str">
            <v>Kustannuspaikka</v>
          </cell>
          <cell r="L389">
            <v>240261</v>
          </cell>
          <cell r="M389" t="str">
            <v>Hiltunen research group 31.12.2016 saakka</v>
          </cell>
          <cell r="N389">
            <v>24</v>
          </cell>
          <cell r="O389" t="str">
            <v>Oulun yliopisto</v>
          </cell>
          <cell r="P389">
            <v>2410</v>
          </cell>
          <cell r="Q389" t="str">
            <v>Tiedekunnat</v>
          </cell>
          <cell r="R389">
            <v>24031</v>
          </cell>
          <cell r="S389" t="str">
            <v>BIOKEMIAN JA MOLEKYYLILÄÄKETIETEEN TIEDEKUNTA</v>
          </cell>
          <cell r="T389" t="str">
            <v>BMTK</v>
          </cell>
        </row>
        <row r="390">
          <cell r="A390">
            <v>24062</v>
          </cell>
          <cell r="B390" t="str">
            <v>TIETO- JA SÄHKÖTEKNIIKAN TIEDEKUNTA</v>
          </cell>
          <cell r="C390" t="str">
            <v>FACULTY OF INFORMATION TECHNOLOGY AND ELECTRICAL ENGINEERING</v>
          </cell>
          <cell r="D390" t="str">
            <v>ITEE</v>
          </cell>
          <cell r="E390">
            <v>4</v>
          </cell>
          <cell r="F390">
            <v>24062</v>
          </cell>
          <cell r="G390">
            <v>389</v>
          </cell>
          <cell r="H390">
            <v>41640</v>
          </cell>
          <cell r="I390">
            <v>2958465</v>
          </cell>
          <cell r="J390">
            <v>3</v>
          </cell>
          <cell r="K390" t="str">
            <v>Tiedekunta</v>
          </cell>
          <cell r="L390">
            <v>2410</v>
          </cell>
          <cell r="M390" t="str">
            <v>Tiedekunnat</v>
          </cell>
          <cell r="N390">
            <v>24</v>
          </cell>
          <cell r="O390" t="str">
            <v>Oulun yliopisto</v>
          </cell>
          <cell r="P390">
            <v>2410</v>
          </cell>
          <cell r="Q390" t="str">
            <v>Tiedekunnat</v>
          </cell>
          <cell r="R390">
            <v>24062</v>
          </cell>
          <cell r="S390" t="str">
            <v>TIETO- JA SÄHKÖTEKNIIKAN TIEDEKUNTA</v>
          </cell>
          <cell r="T390" t="str">
            <v>TST</v>
          </cell>
        </row>
        <row r="391">
          <cell r="A391">
            <v>240593</v>
          </cell>
          <cell r="B391" t="str">
            <v>Tieto- ja sähkötekniikan tiedekunnan yhteiset</v>
          </cell>
          <cell r="C391" t="str">
            <v>Faculty of Information Technology and Electrical Engineering</v>
          </cell>
          <cell r="D391" t="str">
            <v>ITEE shared</v>
          </cell>
          <cell r="E391">
            <v>11</v>
          </cell>
          <cell r="F391">
            <v>240593</v>
          </cell>
          <cell r="G391">
            <v>390</v>
          </cell>
          <cell r="H391">
            <v>41640</v>
          </cell>
          <cell r="I391">
            <v>2958465</v>
          </cell>
          <cell r="J391">
            <v>5</v>
          </cell>
          <cell r="K391" t="str">
            <v>Tulosyksikkö</v>
          </cell>
          <cell r="L391">
            <v>24062</v>
          </cell>
          <cell r="M391" t="str">
            <v>TIETO- JA SÄHKÖTEKNIIKAN TIEDEKUNTA</v>
          </cell>
          <cell r="N391">
            <v>24</v>
          </cell>
          <cell r="O391" t="str">
            <v>Oulun yliopisto</v>
          </cell>
          <cell r="P391">
            <v>2410</v>
          </cell>
          <cell r="Q391" t="str">
            <v>Tiedekunnat</v>
          </cell>
          <cell r="R391">
            <v>24062</v>
          </cell>
          <cell r="S391" t="str">
            <v>TIETO- JA SÄHKÖTEKNIIKAN TIEDEKUNTA</v>
          </cell>
          <cell r="T391" t="str">
            <v>TST</v>
          </cell>
        </row>
        <row r="392">
          <cell r="A392">
            <v>2405930</v>
          </cell>
          <cell r="B392" t="str">
            <v>Tieto- ja sähkötekniikan tiedekunnan yhteiset</v>
          </cell>
          <cell r="C392" t="str">
            <v>Faculty of Information Technology and Electrical Engineering</v>
          </cell>
          <cell r="D392" t="str">
            <v>ITEE shared</v>
          </cell>
          <cell r="E392">
            <v>11</v>
          </cell>
          <cell r="F392">
            <v>2405930</v>
          </cell>
          <cell r="G392">
            <v>391</v>
          </cell>
          <cell r="H392">
            <v>41640</v>
          </cell>
          <cell r="I392">
            <v>2958465</v>
          </cell>
          <cell r="J392">
            <v>6</v>
          </cell>
          <cell r="K392" t="str">
            <v>Kustannuspaikka</v>
          </cell>
          <cell r="L392">
            <v>240593</v>
          </cell>
          <cell r="M392" t="str">
            <v>Tieto- ja sähkötekniikan tiedekunnan yhteiset</v>
          </cell>
          <cell r="N392">
            <v>24</v>
          </cell>
          <cell r="O392" t="str">
            <v>Oulun yliopisto</v>
          </cell>
          <cell r="P392">
            <v>2410</v>
          </cell>
          <cell r="Q392" t="str">
            <v>Tiedekunnat</v>
          </cell>
          <cell r="R392">
            <v>24062</v>
          </cell>
          <cell r="S392" t="str">
            <v>TIETO- JA SÄHKÖTEKNIIKAN TIEDEKUNTA</v>
          </cell>
          <cell r="T392" t="str">
            <v>TST</v>
          </cell>
        </row>
        <row r="393">
          <cell r="A393">
            <v>2405933</v>
          </cell>
          <cell r="B393" t="str">
            <v>TST Strateginen rahoitus</v>
          </cell>
          <cell r="C393" t="str">
            <v>ITEE Strategic funding</v>
          </cell>
          <cell r="D393" t="str">
            <v>ITEE Strategic funding</v>
          </cell>
          <cell r="E393">
            <v>22</v>
          </cell>
          <cell r="F393">
            <v>2405933</v>
          </cell>
          <cell r="G393">
            <v>392</v>
          </cell>
          <cell r="H393">
            <v>42370</v>
          </cell>
          <cell r="I393">
            <v>2958465</v>
          </cell>
          <cell r="J393">
            <v>6</v>
          </cell>
          <cell r="K393" t="str">
            <v>Kustannuspaikka</v>
          </cell>
          <cell r="L393">
            <v>240593</v>
          </cell>
          <cell r="M393" t="str">
            <v>Tieto- ja sähkötekniikan tiedekunnan yhteiset</v>
          </cell>
          <cell r="N393">
            <v>24</v>
          </cell>
          <cell r="O393" t="str">
            <v>Oulun yliopisto</v>
          </cell>
          <cell r="P393">
            <v>2410</v>
          </cell>
          <cell r="Q393" t="str">
            <v>Tiedekunnat</v>
          </cell>
          <cell r="R393">
            <v>24062</v>
          </cell>
          <cell r="S393" t="str">
            <v>TIETO- JA SÄHKÖTEKNIIKAN TIEDEKUNTA</v>
          </cell>
          <cell r="T393" t="str">
            <v>TST</v>
          </cell>
        </row>
        <row r="394">
          <cell r="A394">
            <v>2405934</v>
          </cell>
          <cell r="B394" t="str">
            <v>TST yhteisten muu henkilöstö</v>
          </cell>
          <cell r="C394" t="str">
            <v>ITEE other staff expenses</v>
          </cell>
          <cell r="D394" t="str">
            <v>ITEE other staff expenses</v>
          </cell>
          <cell r="E394">
            <v>25</v>
          </cell>
          <cell r="F394">
            <v>2405934</v>
          </cell>
          <cell r="G394">
            <v>393</v>
          </cell>
          <cell r="H394">
            <v>43101</v>
          </cell>
          <cell r="I394">
            <v>2958465</v>
          </cell>
          <cell r="J394">
            <v>6</v>
          </cell>
          <cell r="K394" t="str">
            <v>Kustannuspaikka</v>
          </cell>
          <cell r="L394">
            <v>240593</v>
          </cell>
          <cell r="M394" t="str">
            <v>Tieto- ja sähkötekniikan tiedekunnan yhteiset</v>
          </cell>
          <cell r="N394">
            <v>24</v>
          </cell>
          <cell r="O394" t="str">
            <v>Oulun yliopisto</v>
          </cell>
          <cell r="P394">
            <v>2410</v>
          </cell>
          <cell r="Q394" t="str">
            <v>Tiedekunnat</v>
          </cell>
          <cell r="R394">
            <v>24062</v>
          </cell>
          <cell r="S394" t="str">
            <v>TIETO- JA SÄHKÖTEKNIIKAN TIEDEKUNTA</v>
          </cell>
          <cell r="T394" t="str">
            <v>TST</v>
          </cell>
        </row>
        <row r="395">
          <cell r="A395">
            <v>2405941</v>
          </cell>
          <cell r="B395" t="str">
            <v>TST Työpaja henkilöstökulut</v>
          </cell>
          <cell r="C395" t="str">
            <v>ITEE Workshop staff expenses</v>
          </cell>
          <cell r="D395" t="str">
            <v>ITEE Workshop staff expenses</v>
          </cell>
          <cell r="E395">
            <v>28</v>
          </cell>
          <cell r="F395">
            <v>2405941</v>
          </cell>
          <cell r="G395">
            <v>394</v>
          </cell>
          <cell r="H395">
            <v>42370</v>
          </cell>
          <cell r="I395">
            <v>2958465</v>
          </cell>
          <cell r="J395">
            <v>6</v>
          </cell>
          <cell r="K395" t="str">
            <v>Kustannuspaikka</v>
          </cell>
          <cell r="L395">
            <v>240593</v>
          </cell>
          <cell r="M395" t="str">
            <v>Tieto- ja sähkötekniikan tiedekunnan yhteiset</v>
          </cell>
          <cell r="N395">
            <v>24</v>
          </cell>
          <cell r="O395" t="str">
            <v>Oulun yliopisto</v>
          </cell>
          <cell r="P395">
            <v>2410</v>
          </cell>
          <cell r="Q395" t="str">
            <v>Tiedekunnat</v>
          </cell>
          <cell r="R395">
            <v>24062</v>
          </cell>
          <cell r="S395" t="str">
            <v>TIETO- JA SÄHKÖTEKNIIKAN TIEDEKUNTA</v>
          </cell>
          <cell r="T395" t="str">
            <v>TST</v>
          </cell>
        </row>
        <row r="396">
          <cell r="A396">
            <v>2405942</v>
          </cell>
          <cell r="B396" t="str">
            <v>TST Fablab</v>
          </cell>
          <cell r="C396" t="str">
            <v>ITEE Fablab</v>
          </cell>
          <cell r="D396" t="str">
            <v>ITEE Fablab</v>
          </cell>
          <cell r="E396">
            <v>11</v>
          </cell>
          <cell r="F396">
            <v>2405942</v>
          </cell>
          <cell r="G396">
            <v>395</v>
          </cell>
          <cell r="H396">
            <v>42370</v>
          </cell>
          <cell r="I396">
            <v>2958465</v>
          </cell>
          <cell r="J396">
            <v>6</v>
          </cell>
          <cell r="K396" t="str">
            <v>Kustannuspaikka</v>
          </cell>
          <cell r="L396">
            <v>240593</v>
          </cell>
          <cell r="M396" t="str">
            <v>Tieto- ja sähkötekniikan tiedekunnan yhteiset</v>
          </cell>
          <cell r="N396">
            <v>24</v>
          </cell>
          <cell r="O396" t="str">
            <v>Oulun yliopisto</v>
          </cell>
          <cell r="P396">
            <v>2410</v>
          </cell>
          <cell r="Q396" t="str">
            <v>Tiedekunnat</v>
          </cell>
          <cell r="R396">
            <v>24062</v>
          </cell>
          <cell r="S396" t="str">
            <v>TIETO- JA SÄHKÖTEKNIIKAN TIEDEKUNTA</v>
          </cell>
          <cell r="T396" t="str">
            <v>TST</v>
          </cell>
        </row>
        <row r="397">
          <cell r="A397">
            <v>240594</v>
          </cell>
          <cell r="B397" t="str">
            <v>TST Tiedekuntainfra</v>
          </cell>
          <cell r="C397" t="str">
            <v>ITEE Faculty Infrastructure</v>
          </cell>
          <cell r="D397" t="str">
            <v>ITEE Faculty Infra</v>
          </cell>
          <cell r="E397">
            <v>18</v>
          </cell>
          <cell r="F397">
            <v>240594</v>
          </cell>
          <cell r="G397">
            <v>396</v>
          </cell>
          <cell r="H397">
            <v>42370</v>
          </cell>
          <cell r="I397">
            <v>2958465</v>
          </cell>
          <cell r="J397">
            <v>5</v>
          </cell>
          <cell r="K397" t="str">
            <v>Tulosyksikkö</v>
          </cell>
          <cell r="L397">
            <v>24062</v>
          </cell>
          <cell r="M397" t="str">
            <v>TIETO- JA SÄHKÖTEKNIIKAN TIEDEKUNTA</v>
          </cell>
          <cell r="N397">
            <v>24</v>
          </cell>
          <cell r="O397" t="str">
            <v>Oulun yliopisto</v>
          </cell>
          <cell r="P397">
            <v>2410</v>
          </cell>
          <cell r="Q397" t="str">
            <v>Tiedekunnat</v>
          </cell>
          <cell r="R397">
            <v>24062</v>
          </cell>
          <cell r="S397" t="str">
            <v>TIETO- JA SÄHKÖTEKNIIKAN TIEDEKUNTA</v>
          </cell>
          <cell r="T397" t="str">
            <v>TST</v>
          </cell>
        </row>
        <row r="398">
          <cell r="A398">
            <v>2405940</v>
          </cell>
          <cell r="B398" t="str">
            <v>TST Tiedekuntainfra</v>
          </cell>
          <cell r="C398" t="str">
            <v>ITEE Faculty Infrastructure</v>
          </cell>
          <cell r="D398" t="str">
            <v>ITEE Faculty Infra</v>
          </cell>
          <cell r="E398">
            <v>18</v>
          </cell>
          <cell r="F398">
            <v>2405940</v>
          </cell>
          <cell r="G398">
            <v>397</v>
          </cell>
          <cell r="H398">
            <v>42370</v>
          </cell>
          <cell r="I398">
            <v>2958465</v>
          </cell>
          <cell r="J398">
            <v>6</v>
          </cell>
          <cell r="K398" t="str">
            <v>Kustannuspaikka</v>
          </cell>
          <cell r="L398">
            <v>240594</v>
          </cell>
          <cell r="M398" t="str">
            <v>TST Tiedekuntainfra</v>
          </cell>
          <cell r="N398">
            <v>24</v>
          </cell>
          <cell r="O398" t="str">
            <v>Oulun yliopisto</v>
          </cell>
          <cell r="P398">
            <v>2410</v>
          </cell>
          <cell r="Q398" t="str">
            <v>Tiedekunnat</v>
          </cell>
          <cell r="R398">
            <v>24062</v>
          </cell>
          <cell r="S398" t="str">
            <v>TIETO- JA SÄHKÖTEKNIIKAN TIEDEKUNTA</v>
          </cell>
          <cell r="T398" t="str">
            <v>TST</v>
          </cell>
        </row>
        <row r="399">
          <cell r="A399">
            <v>2405943</v>
          </cell>
          <cell r="B399" t="str">
            <v>Fablab Infrastruktuuri</v>
          </cell>
          <cell r="C399" t="str">
            <v>Fablab Infrastructure</v>
          </cell>
          <cell r="D399" t="str">
            <v>ITEE Fablab Infra</v>
          </cell>
          <cell r="E399">
            <v>17</v>
          </cell>
          <cell r="F399">
            <v>2405943</v>
          </cell>
          <cell r="G399">
            <v>398</v>
          </cell>
          <cell r="H399">
            <v>42583</v>
          </cell>
          <cell r="I399">
            <v>2958465</v>
          </cell>
          <cell r="J399">
            <v>6</v>
          </cell>
          <cell r="K399" t="str">
            <v>Kustannuspaikka</v>
          </cell>
          <cell r="L399">
            <v>240594</v>
          </cell>
          <cell r="M399" t="str">
            <v>TST Tiedekuntainfra</v>
          </cell>
          <cell r="N399">
            <v>24</v>
          </cell>
          <cell r="O399" t="str">
            <v>Oulun yliopisto</v>
          </cell>
          <cell r="P399">
            <v>2410</v>
          </cell>
          <cell r="Q399" t="str">
            <v>Tiedekunnat</v>
          </cell>
          <cell r="R399">
            <v>24062</v>
          </cell>
          <cell r="S399" t="str">
            <v>TIETO- JA SÄHKÖTEKNIIKAN TIEDEKUNTA</v>
          </cell>
          <cell r="T399" t="str">
            <v>TST</v>
          </cell>
        </row>
        <row r="400">
          <cell r="A400">
            <v>2405944</v>
          </cell>
          <cell r="B400" t="str">
            <v>TST työpaja infra</v>
          </cell>
          <cell r="C400" t="str">
            <v>ITEE Workshop infrastructure</v>
          </cell>
          <cell r="D400" t="str">
            <v>ITEE Workshop infra</v>
          </cell>
          <cell r="E400">
            <v>19</v>
          </cell>
          <cell r="F400">
            <v>2405944</v>
          </cell>
          <cell r="G400">
            <v>399</v>
          </cell>
          <cell r="H400">
            <v>43101</v>
          </cell>
          <cell r="I400">
            <v>2958465</v>
          </cell>
          <cell r="J400">
            <v>6</v>
          </cell>
          <cell r="K400" t="str">
            <v>Kustannuspaikka</v>
          </cell>
          <cell r="L400">
            <v>240594</v>
          </cell>
          <cell r="M400" t="str">
            <v>TST Tiedekuntainfra</v>
          </cell>
          <cell r="N400">
            <v>24</v>
          </cell>
          <cell r="O400" t="str">
            <v>Oulun yliopisto</v>
          </cell>
          <cell r="P400">
            <v>2410</v>
          </cell>
          <cell r="Q400" t="str">
            <v>Tiedekunnat</v>
          </cell>
          <cell r="R400">
            <v>24062</v>
          </cell>
          <cell r="S400" t="str">
            <v>TIETO- JA SÄHKÖTEKNIIKAN TIEDEKUNTA</v>
          </cell>
          <cell r="T400" t="str">
            <v>TST</v>
          </cell>
        </row>
        <row r="401">
          <cell r="A401">
            <v>240595</v>
          </cell>
          <cell r="B401" t="str">
            <v>TST Koulutus</v>
          </cell>
          <cell r="C401" t="str">
            <v>ITEE Teaching</v>
          </cell>
          <cell r="D401" t="str">
            <v>ITEE Education</v>
          </cell>
          <cell r="E401">
            <v>14</v>
          </cell>
          <cell r="F401">
            <v>240595</v>
          </cell>
          <cell r="G401">
            <v>400</v>
          </cell>
          <cell r="H401">
            <v>42370</v>
          </cell>
          <cell r="I401">
            <v>2958465</v>
          </cell>
          <cell r="J401">
            <v>5</v>
          </cell>
          <cell r="K401" t="str">
            <v>Tulosyksikkö</v>
          </cell>
          <cell r="L401">
            <v>24062</v>
          </cell>
          <cell r="M401" t="str">
            <v>TIETO- JA SÄHKÖTEKNIIKAN TIEDEKUNTA</v>
          </cell>
          <cell r="N401">
            <v>24</v>
          </cell>
          <cell r="O401" t="str">
            <v>Oulun yliopisto</v>
          </cell>
          <cell r="P401">
            <v>2410</v>
          </cell>
          <cell r="Q401" t="str">
            <v>Tiedekunnat</v>
          </cell>
          <cell r="R401">
            <v>24062</v>
          </cell>
          <cell r="S401" t="str">
            <v>TIETO- JA SÄHKÖTEKNIIKAN TIEDEKUNTA</v>
          </cell>
          <cell r="T401" t="str">
            <v>TST</v>
          </cell>
        </row>
        <row r="402">
          <cell r="A402">
            <v>2405950</v>
          </cell>
          <cell r="B402" t="str">
            <v>TST Koulutus</v>
          </cell>
          <cell r="C402" t="str">
            <v>ITEE Teaching</v>
          </cell>
          <cell r="D402" t="str">
            <v>ITEE Education</v>
          </cell>
          <cell r="E402">
            <v>14</v>
          </cell>
          <cell r="F402">
            <v>2405950</v>
          </cell>
          <cell r="G402">
            <v>401</v>
          </cell>
          <cell r="H402">
            <v>42370</v>
          </cell>
          <cell r="I402">
            <v>2958465</v>
          </cell>
          <cell r="J402">
            <v>6</v>
          </cell>
          <cell r="K402" t="str">
            <v>Kustannuspaikka</v>
          </cell>
          <cell r="L402">
            <v>240595</v>
          </cell>
          <cell r="M402" t="str">
            <v>TST Koulutus</v>
          </cell>
          <cell r="N402">
            <v>24</v>
          </cell>
          <cell r="O402" t="str">
            <v>Oulun yliopisto</v>
          </cell>
          <cell r="P402">
            <v>2410</v>
          </cell>
          <cell r="Q402" t="str">
            <v>Tiedekunnat</v>
          </cell>
          <cell r="R402">
            <v>24062</v>
          </cell>
          <cell r="S402" t="str">
            <v>TIETO- JA SÄHKÖTEKNIIKAN TIEDEKUNTA</v>
          </cell>
          <cell r="T402" t="str">
            <v>TST</v>
          </cell>
        </row>
        <row r="403">
          <cell r="A403">
            <v>2405951</v>
          </cell>
          <cell r="B403" t="str">
            <v>Tietotekniikan ala</v>
          </cell>
          <cell r="C403" t="str">
            <v>Computer Science and Engineering DP</v>
          </cell>
          <cell r="D403" t="str">
            <v>CSE-DP</v>
          </cell>
          <cell r="E403">
            <v>6</v>
          </cell>
          <cell r="F403">
            <v>2405951</v>
          </cell>
          <cell r="G403">
            <v>402</v>
          </cell>
          <cell r="H403">
            <v>42370</v>
          </cell>
          <cell r="I403">
            <v>2958465</v>
          </cell>
          <cell r="J403">
            <v>6</v>
          </cell>
          <cell r="K403" t="str">
            <v>Kustannuspaikka</v>
          </cell>
          <cell r="L403">
            <v>240595</v>
          </cell>
          <cell r="M403" t="str">
            <v>TST Koulutus</v>
          </cell>
          <cell r="N403">
            <v>24</v>
          </cell>
          <cell r="O403" t="str">
            <v>Oulun yliopisto</v>
          </cell>
          <cell r="P403">
            <v>2410</v>
          </cell>
          <cell r="Q403" t="str">
            <v>Tiedekunnat</v>
          </cell>
          <cell r="R403">
            <v>24062</v>
          </cell>
          <cell r="S403" t="str">
            <v>TIETO- JA SÄHKÖTEKNIIKAN TIEDEKUNTA</v>
          </cell>
          <cell r="T403" t="str">
            <v>TST</v>
          </cell>
        </row>
        <row r="404">
          <cell r="A404">
            <v>2405952</v>
          </cell>
          <cell r="B404" t="str">
            <v>Sähkötekniikan ala</v>
          </cell>
          <cell r="C404" t="str">
            <v>Electrical Engineering DP</v>
          </cell>
          <cell r="D404" t="str">
            <v>EE-DP</v>
          </cell>
          <cell r="E404">
            <v>5</v>
          </cell>
          <cell r="F404">
            <v>2405952</v>
          </cell>
          <cell r="G404">
            <v>403</v>
          </cell>
          <cell r="H404">
            <v>42370</v>
          </cell>
          <cell r="I404">
            <v>2958465</v>
          </cell>
          <cell r="J404">
            <v>6</v>
          </cell>
          <cell r="K404" t="str">
            <v>Kustannuspaikka</v>
          </cell>
          <cell r="L404">
            <v>240595</v>
          </cell>
          <cell r="M404" t="str">
            <v>TST Koulutus</v>
          </cell>
          <cell r="N404">
            <v>24</v>
          </cell>
          <cell r="O404" t="str">
            <v>Oulun yliopisto</v>
          </cell>
          <cell r="P404">
            <v>2410</v>
          </cell>
          <cell r="Q404" t="str">
            <v>Tiedekunnat</v>
          </cell>
          <cell r="R404">
            <v>24062</v>
          </cell>
          <cell r="S404" t="str">
            <v>TIETO- JA SÄHKÖTEKNIIKAN TIEDEKUNTA</v>
          </cell>
          <cell r="T404" t="str">
            <v>TST</v>
          </cell>
        </row>
        <row r="405">
          <cell r="A405">
            <v>2405953</v>
          </cell>
          <cell r="B405" t="str">
            <v>Tietojenkäsittelytietieteiden ala</v>
          </cell>
          <cell r="C405" t="str">
            <v>Information Processing Science DP</v>
          </cell>
          <cell r="D405" t="str">
            <v>IPS-DP</v>
          </cell>
          <cell r="E405">
            <v>6</v>
          </cell>
          <cell r="F405">
            <v>2405953</v>
          </cell>
          <cell r="G405">
            <v>404</v>
          </cell>
          <cell r="H405">
            <v>42370</v>
          </cell>
          <cell r="I405">
            <v>2958465</v>
          </cell>
          <cell r="J405">
            <v>6</v>
          </cell>
          <cell r="K405" t="str">
            <v>Kustannuspaikka</v>
          </cell>
          <cell r="L405">
            <v>240595</v>
          </cell>
          <cell r="M405" t="str">
            <v>TST Koulutus</v>
          </cell>
          <cell r="N405">
            <v>24</v>
          </cell>
          <cell r="O405" t="str">
            <v>Oulun yliopisto</v>
          </cell>
          <cell r="P405">
            <v>2410</v>
          </cell>
          <cell r="Q405" t="str">
            <v>Tiedekunnat</v>
          </cell>
          <cell r="R405">
            <v>24062</v>
          </cell>
          <cell r="S405" t="str">
            <v>TIETO- JA SÄHKÖTEKNIIKAN TIEDEKUNTA</v>
          </cell>
          <cell r="T405" t="str">
            <v>TST</v>
          </cell>
        </row>
        <row r="406">
          <cell r="A406">
            <v>240589</v>
          </cell>
          <cell r="B406" t="str">
            <v>Sovellettu ja laskennallinen matematiikka</v>
          </cell>
          <cell r="C406" t="str">
            <v>Applied and Computational Mathematics</v>
          </cell>
          <cell r="D406" t="str">
            <v>ACM</v>
          </cell>
          <cell r="E406">
            <v>3</v>
          </cell>
          <cell r="F406">
            <v>240589</v>
          </cell>
          <cell r="G406">
            <v>405</v>
          </cell>
          <cell r="H406">
            <v>34700</v>
          </cell>
          <cell r="I406">
            <v>2958465</v>
          </cell>
          <cell r="J406">
            <v>5</v>
          </cell>
          <cell r="K406" t="str">
            <v>Tulosyksikkö</v>
          </cell>
          <cell r="L406">
            <v>24062</v>
          </cell>
          <cell r="M406" t="str">
            <v>TIETO- JA SÄHKÖTEKNIIKAN TIEDEKUNTA</v>
          </cell>
          <cell r="N406">
            <v>24</v>
          </cell>
          <cell r="O406" t="str">
            <v>Oulun yliopisto</v>
          </cell>
          <cell r="P406">
            <v>2410</v>
          </cell>
          <cell r="Q406" t="str">
            <v>Tiedekunnat</v>
          </cell>
          <cell r="R406">
            <v>24062</v>
          </cell>
          <cell r="S406" t="str">
            <v>TIETO- JA SÄHKÖTEKNIIKAN TIEDEKUNTA</v>
          </cell>
          <cell r="T406" t="str">
            <v>TST</v>
          </cell>
        </row>
        <row r="407">
          <cell r="A407">
            <v>2405890</v>
          </cell>
          <cell r="B407" t="str">
            <v>Sovellettu ja laskennallinen matematiikka</v>
          </cell>
          <cell r="C407" t="str">
            <v>Applied and Computational Mathematics</v>
          </cell>
          <cell r="D407" t="str">
            <v>ACM</v>
          </cell>
          <cell r="E407">
            <v>3</v>
          </cell>
          <cell r="F407">
            <v>2405890</v>
          </cell>
          <cell r="G407">
            <v>406</v>
          </cell>
          <cell r="H407">
            <v>39814</v>
          </cell>
          <cell r="I407">
            <v>2958465</v>
          </cell>
          <cell r="J407">
            <v>6</v>
          </cell>
          <cell r="K407" t="str">
            <v>Kustannuspaikka</v>
          </cell>
          <cell r="L407">
            <v>240589</v>
          </cell>
          <cell r="M407" t="str">
            <v>Sovellettu ja laskennallinen matematiikka</v>
          </cell>
          <cell r="N407">
            <v>24</v>
          </cell>
          <cell r="O407" t="str">
            <v>Oulun yliopisto</v>
          </cell>
          <cell r="P407">
            <v>2410</v>
          </cell>
          <cell r="Q407" t="str">
            <v>Tiedekunnat</v>
          </cell>
          <cell r="R407">
            <v>24062</v>
          </cell>
          <cell r="S407" t="str">
            <v>TIETO- JA SÄHKÖTEKNIIKAN TIEDEKUNTA</v>
          </cell>
          <cell r="T407" t="str">
            <v>TST</v>
          </cell>
        </row>
        <row r="408">
          <cell r="A408">
            <v>240208</v>
          </cell>
          <cell r="B408" t="str">
            <v>Empiirinen ohjelmistotuotanto ohjelmistoissa, järjestelmissä ja palveluissa</v>
          </cell>
          <cell r="C408" t="str">
            <v>Empirical Software Engineering in Software, Systems and Services</v>
          </cell>
          <cell r="D408" t="str">
            <v>M3S</v>
          </cell>
          <cell r="E408">
            <v>3</v>
          </cell>
          <cell r="F408">
            <v>240208</v>
          </cell>
          <cell r="G408">
            <v>407</v>
          </cell>
          <cell r="H408">
            <v>34700</v>
          </cell>
          <cell r="I408">
            <v>2958465</v>
          </cell>
          <cell r="J408">
            <v>5</v>
          </cell>
          <cell r="K408" t="str">
            <v>Tulosyksikkö</v>
          </cell>
          <cell r="L408">
            <v>24062</v>
          </cell>
          <cell r="M408" t="str">
            <v>TIETO- JA SÄHKÖTEKNIIKAN TIEDEKUNTA</v>
          </cell>
          <cell r="N408">
            <v>24</v>
          </cell>
          <cell r="O408" t="str">
            <v>Oulun yliopisto</v>
          </cell>
          <cell r="P408">
            <v>2410</v>
          </cell>
          <cell r="Q408" t="str">
            <v>Tiedekunnat</v>
          </cell>
          <cell r="R408">
            <v>24062</v>
          </cell>
          <cell r="S408" t="str">
            <v>TIETO- JA SÄHKÖTEKNIIKAN TIEDEKUNTA</v>
          </cell>
          <cell r="T408" t="str">
            <v>TST</v>
          </cell>
        </row>
        <row r="409">
          <cell r="A409">
            <v>2402080</v>
          </cell>
          <cell r="B409" t="str">
            <v>Empiirinen ohjelmistotuotanto ohjelmistoissa, järjestelmissä ja palveluissa</v>
          </cell>
          <cell r="C409" t="str">
            <v>Empirical Software Engineering in Software, Systems and Services</v>
          </cell>
          <cell r="D409" t="str">
            <v>M3S</v>
          </cell>
          <cell r="E409">
            <v>3</v>
          </cell>
          <cell r="F409">
            <v>2402080</v>
          </cell>
          <cell r="G409">
            <v>408</v>
          </cell>
          <cell r="H409">
            <v>39814</v>
          </cell>
          <cell r="I409">
            <v>2958465</v>
          </cell>
          <cell r="J409">
            <v>6</v>
          </cell>
          <cell r="K409" t="str">
            <v>Kustannuspaikka</v>
          </cell>
          <cell r="L409">
            <v>240208</v>
          </cell>
          <cell r="M409" t="str">
            <v>Empiirinen ohjelmistotuotanto ohjelmistoissa, järjestelmissä ja palveluissa</v>
          </cell>
          <cell r="N409">
            <v>24</v>
          </cell>
          <cell r="O409" t="str">
            <v>Oulun yliopisto</v>
          </cell>
          <cell r="P409">
            <v>2410</v>
          </cell>
          <cell r="Q409" t="str">
            <v>Tiedekunnat</v>
          </cell>
          <cell r="R409">
            <v>24062</v>
          </cell>
          <cell r="S409" t="str">
            <v>TIETO- JA SÄHKÖTEKNIIKAN TIEDEKUNTA</v>
          </cell>
          <cell r="T409" t="str">
            <v>TST</v>
          </cell>
        </row>
        <row r="410">
          <cell r="A410">
            <v>240596</v>
          </cell>
          <cell r="B410" t="str">
            <v>Vakuuttavat verkko- ja mobiilipalvelut</v>
          </cell>
          <cell r="C410" t="str">
            <v>Oulu Advanced Research on Service and Information Systems</v>
          </cell>
          <cell r="D410" t="str">
            <v>OASIS</v>
          </cell>
          <cell r="E410">
            <v>5</v>
          </cell>
          <cell r="F410">
            <v>240596</v>
          </cell>
          <cell r="G410">
            <v>409</v>
          </cell>
          <cell r="H410">
            <v>42370</v>
          </cell>
          <cell r="I410">
            <v>2958465</v>
          </cell>
          <cell r="J410">
            <v>5</v>
          </cell>
          <cell r="K410" t="str">
            <v>Tulosyksikkö</v>
          </cell>
          <cell r="L410">
            <v>24062</v>
          </cell>
          <cell r="M410" t="str">
            <v>TIETO- JA SÄHKÖTEKNIIKAN TIEDEKUNTA</v>
          </cell>
          <cell r="N410">
            <v>24</v>
          </cell>
          <cell r="O410" t="str">
            <v>Oulun yliopisto</v>
          </cell>
          <cell r="P410">
            <v>2410</v>
          </cell>
          <cell r="Q410" t="str">
            <v>Tiedekunnat</v>
          </cell>
          <cell r="R410">
            <v>24062</v>
          </cell>
          <cell r="S410" t="str">
            <v>TIETO- JA SÄHKÖTEKNIIKAN TIEDEKUNTA</v>
          </cell>
          <cell r="T410" t="str">
            <v>TST</v>
          </cell>
        </row>
        <row r="411">
          <cell r="A411">
            <v>2405960</v>
          </cell>
          <cell r="B411" t="str">
            <v>Vakuuttavat verkko- ja mobiilipalvelut</v>
          </cell>
          <cell r="C411" t="str">
            <v>Oulu Advanced Research on Service and Information Systems</v>
          </cell>
          <cell r="D411" t="str">
            <v>OASIS</v>
          </cell>
          <cell r="E411">
            <v>5</v>
          </cell>
          <cell r="F411">
            <v>2405960</v>
          </cell>
          <cell r="G411">
            <v>410</v>
          </cell>
          <cell r="H411">
            <v>42370</v>
          </cell>
          <cell r="I411">
            <v>2958465</v>
          </cell>
          <cell r="J411">
            <v>6</v>
          </cell>
          <cell r="K411" t="str">
            <v>Kustannuspaikka</v>
          </cell>
          <cell r="L411">
            <v>240596</v>
          </cell>
          <cell r="M411" t="str">
            <v>Vakuuttavat verkko- ja mobiilipalvelut</v>
          </cell>
          <cell r="N411">
            <v>24</v>
          </cell>
          <cell r="O411" t="str">
            <v>Oulun yliopisto</v>
          </cell>
          <cell r="P411">
            <v>2410</v>
          </cell>
          <cell r="Q411" t="str">
            <v>Tiedekunnat</v>
          </cell>
          <cell r="R411">
            <v>24062</v>
          </cell>
          <cell r="S411" t="str">
            <v>TIETO- JA SÄHKÖTEKNIIKAN TIEDEKUNTA</v>
          </cell>
          <cell r="T411" t="str">
            <v>TST</v>
          </cell>
        </row>
        <row r="412">
          <cell r="A412">
            <v>240597</v>
          </cell>
          <cell r="B412" t="str">
            <v>Käyttöliittymät ja ihmiskeskeinen digitalisaatio</v>
          </cell>
          <cell r="C412" t="str">
            <v>Human Computer Interaction and Human-Centered Development</v>
          </cell>
          <cell r="D412" t="str">
            <v>INTERACT</v>
          </cell>
          <cell r="E412">
            <v>8</v>
          </cell>
          <cell r="F412">
            <v>240597</v>
          </cell>
          <cell r="G412">
            <v>411</v>
          </cell>
          <cell r="H412">
            <v>42370</v>
          </cell>
          <cell r="I412">
            <v>2958465</v>
          </cell>
          <cell r="J412">
            <v>5</v>
          </cell>
          <cell r="K412" t="str">
            <v>Tulosyksikkö</v>
          </cell>
          <cell r="L412">
            <v>24062</v>
          </cell>
          <cell r="M412" t="str">
            <v>TIETO- JA SÄHKÖTEKNIIKAN TIEDEKUNTA</v>
          </cell>
          <cell r="N412">
            <v>24</v>
          </cell>
          <cell r="O412" t="str">
            <v>Oulun yliopisto</v>
          </cell>
          <cell r="P412">
            <v>2410</v>
          </cell>
          <cell r="Q412" t="str">
            <v>Tiedekunnat</v>
          </cell>
          <cell r="R412">
            <v>24062</v>
          </cell>
          <cell r="S412" t="str">
            <v>TIETO- JA SÄHKÖTEKNIIKAN TIEDEKUNTA</v>
          </cell>
          <cell r="T412" t="str">
            <v>TST</v>
          </cell>
        </row>
        <row r="413">
          <cell r="A413">
            <v>2405970</v>
          </cell>
          <cell r="B413" t="str">
            <v>Käyttöliittymät ja ihmiskeskeinen digitalisaatio</v>
          </cell>
          <cell r="C413" t="str">
            <v>Human Computer Interaction and Human-Centered Development</v>
          </cell>
          <cell r="D413" t="str">
            <v>INTERACT</v>
          </cell>
          <cell r="E413">
            <v>8</v>
          </cell>
          <cell r="F413">
            <v>2405970</v>
          </cell>
          <cell r="G413">
            <v>412</v>
          </cell>
          <cell r="H413">
            <v>42370</v>
          </cell>
          <cell r="I413">
            <v>2958465</v>
          </cell>
          <cell r="J413">
            <v>6</v>
          </cell>
          <cell r="K413" t="str">
            <v>Kustannuspaikka</v>
          </cell>
          <cell r="L413">
            <v>240597</v>
          </cell>
          <cell r="M413" t="str">
            <v>Käyttöliittymät ja ihmiskeskeinen digitalisaatio</v>
          </cell>
          <cell r="N413">
            <v>24</v>
          </cell>
          <cell r="O413" t="str">
            <v>Oulun yliopisto</v>
          </cell>
          <cell r="P413">
            <v>2410</v>
          </cell>
          <cell r="Q413" t="str">
            <v>Tiedekunnat</v>
          </cell>
          <cell r="R413">
            <v>24062</v>
          </cell>
          <cell r="S413" t="str">
            <v>TIETO- JA SÄHKÖTEKNIIKAN TIEDEKUNTA</v>
          </cell>
          <cell r="T413" t="str">
            <v>TST</v>
          </cell>
        </row>
        <row r="414">
          <cell r="A414">
            <v>240582</v>
          </cell>
          <cell r="B414" t="str">
            <v>Optoelektroniikka ja mittaustekniikka</v>
          </cell>
          <cell r="C414" t="str">
            <v>Opto-Electronics and Measurement Techniques</v>
          </cell>
          <cell r="D414" t="str">
            <v>OPEM</v>
          </cell>
          <cell r="E414">
            <v>4</v>
          </cell>
          <cell r="F414">
            <v>240582</v>
          </cell>
          <cell r="G414">
            <v>413</v>
          </cell>
          <cell r="H414">
            <v>34700</v>
          </cell>
          <cell r="I414">
            <v>2958465</v>
          </cell>
          <cell r="J414">
            <v>5</v>
          </cell>
          <cell r="K414" t="str">
            <v>Tulosyksikkö</v>
          </cell>
          <cell r="L414">
            <v>24062</v>
          </cell>
          <cell r="M414" t="str">
            <v>TIETO- JA SÄHKÖTEKNIIKAN TIEDEKUNTA</v>
          </cell>
          <cell r="N414">
            <v>24</v>
          </cell>
          <cell r="O414" t="str">
            <v>Oulun yliopisto</v>
          </cell>
          <cell r="P414">
            <v>2410</v>
          </cell>
          <cell r="Q414" t="str">
            <v>Tiedekunnat</v>
          </cell>
          <cell r="R414">
            <v>24062</v>
          </cell>
          <cell r="S414" t="str">
            <v>TIETO- JA SÄHKÖTEKNIIKAN TIEDEKUNTA</v>
          </cell>
          <cell r="T414" t="str">
            <v>TST</v>
          </cell>
        </row>
        <row r="415">
          <cell r="A415">
            <v>2405820</v>
          </cell>
          <cell r="B415" t="str">
            <v>Optoelektroniikka ja mittaustekniikka</v>
          </cell>
          <cell r="C415" t="str">
            <v>Opto-Electronics and Measurement Techniques</v>
          </cell>
          <cell r="D415" t="str">
            <v>OPEM</v>
          </cell>
          <cell r="E415">
            <v>4</v>
          </cell>
          <cell r="F415">
            <v>2405820</v>
          </cell>
          <cell r="G415">
            <v>414</v>
          </cell>
          <cell r="H415">
            <v>39814</v>
          </cell>
          <cell r="I415">
            <v>2958465</v>
          </cell>
          <cell r="J415">
            <v>6</v>
          </cell>
          <cell r="K415" t="str">
            <v>Kustannuspaikka</v>
          </cell>
          <cell r="L415">
            <v>240582</v>
          </cell>
          <cell r="M415" t="str">
            <v>Optoelektroniikka ja mittaustekniikka</v>
          </cell>
          <cell r="N415">
            <v>24</v>
          </cell>
          <cell r="O415" t="str">
            <v>Oulun yliopisto</v>
          </cell>
          <cell r="P415">
            <v>2410</v>
          </cell>
          <cell r="Q415" t="str">
            <v>Tiedekunnat</v>
          </cell>
          <cell r="R415">
            <v>24062</v>
          </cell>
          <cell r="S415" t="str">
            <v>TIETO- JA SÄHKÖTEKNIIKAN TIEDEKUNTA</v>
          </cell>
          <cell r="T415" t="str">
            <v>TST</v>
          </cell>
        </row>
        <row r="416">
          <cell r="A416">
            <v>240583</v>
          </cell>
          <cell r="B416" t="str">
            <v>Elektroniikan piirit ja järjestelmät</v>
          </cell>
          <cell r="C416" t="str">
            <v>Circuits and Systems</v>
          </cell>
          <cell r="D416" t="str">
            <v>CAS</v>
          </cell>
          <cell r="E416">
            <v>3</v>
          </cell>
          <cell r="F416">
            <v>240583</v>
          </cell>
          <cell r="G416">
            <v>415</v>
          </cell>
          <cell r="H416">
            <v>34700</v>
          </cell>
          <cell r="I416">
            <v>2958465</v>
          </cell>
          <cell r="J416">
            <v>5</v>
          </cell>
          <cell r="K416" t="str">
            <v>Tulosyksikkö</v>
          </cell>
          <cell r="L416">
            <v>24062</v>
          </cell>
          <cell r="M416" t="str">
            <v>TIETO- JA SÄHKÖTEKNIIKAN TIEDEKUNTA</v>
          </cell>
          <cell r="N416">
            <v>24</v>
          </cell>
          <cell r="O416" t="str">
            <v>Oulun yliopisto</v>
          </cell>
          <cell r="P416">
            <v>2410</v>
          </cell>
          <cell r="Q416" t="str">
            <v>Tiedekunnat</v>
          </cell>
          <cell r="R416">
            <v>24062</v>
          </cell>
          <cell r="S416" t="str">
            <v>TIETO- JA SÄHKÖTEKNIIKAN TIEDEKUNTA</v>
          </cell>
          <cell r="T416" t="str">
            <v>TST</v>
          </cell>
        </row>
        <row r="417">
          <cell r="A417">
            <v>2405830</v>
          </cell>
          <cell r="B417" t="str">
            <v>Elektroniikan piirit ja järjestelmät</v>
          </cell>
          <cell r="C417" t="str">
            <v>Circuits and Systems</v>
          </cell>
          <cell r="D417" t="str">
            <v>CAS</v>
          </cell>
          <cell r="E417">
            <v>3</v>
          </cell>
          <cell r="F417">
            <v>2405830</v>
          </cell>
          <cell r="G417">
            <v>416</v>
          </cell>
          <cell r="H417">
            <v>39814</v>
          </cell>
          <cell r="I417">
            <v>2958465</v>
          </cell>
          <cell r="J417">
            <v>6</v>
          </cell>
          <cell r="K417" t="str">
            <v>Kustannuspaikka</v>
          </cell>
          <cell r="L417">
            <v>240583</v>
          </cell>
          <cell r="M417" t="str">
            <v>Elektroniikan piirit ja järjestelmät</v>
          </cell>
          <cell r="N417">
            <v>24</v>
          </cell>
          <cell r="O417" t="str">
            <v>Oulun yliopisto</v>
          </cell>
          <cell r="P417">
            <v>2410</v>
          </cell>
          <cell r="Q417" t="str">
            <v>Tiedekunnat</v>
          </cell>
          <cell r="R417">
            <v>24062</v>
          </cell>
          <cell r="S417" t="str">
            <v>TIETO- JA SÄHKÖTEKNIIKAN TIEDEKUNTA</v>
          </cell>
          <cell r="T417" t="str">
            <v>TST</v>
          </cell>
        </row>
        <row r="418">
          <cell r="A418">
            <v>240586</v>
          </cell>
          <cell r="B418" t="str">
            <v>Mikroelektroniikka</v>
          </cell>
          <cell r="C418" t="str">
            <v>Microelectronics</v>
          </cell>
          <cell r="D418" t="str">
            <v>MIC</v>
          </cell>
          <cell r="E418">
            <v>3</v>
          </cell>
          <cell r="F418">
            <v>240586</v>
          </cell>
          <cell r="G418">
            <v>417</v>
          </cell>
          <cell r="H418">
            <v>34700</v>
          </cell>
          <cell r="I418">
            <v>2958465</v>
          </cell>
          <cell r="J418">
            <v>5</v>
          </cell>
          <cell r="K418" t="str">
            <v>Tulosyksikkö</v>
          </cell>
          <cell r="L418">
            <v>24062</v>
          </cell>
          <cell r="M418" t="str">
            <v>TIETO- JA SÄHKÖTEKNIIKAN TIEDEKUNTA</v>
          </cell>
          <cell r="N418">
            <v>24</v>
          </cell>
          <cell r="O418" t="str">
            <v>Oulun yliopisto</v>
          </cell>
          <cell r="P418">
            <v>2410</v>
          </cell>
          <cell r="Q418" t="str">
            <v>Tiedekunnat</v>
          </cell>
          <cell r="R418">
            <v>24062</v>
          </cell>
          <cell r="S418" t="str">
            <v>TIETO- JA SÄHKÖTEKNIIKAN TIEDEKUNTA</v>
          </cell>
          <cell r="T418" t="str">
            <v>TST</v>
          </cell>
        </row>
        <row r="419">
          <cell r="A419">
            <v>2405860</v>
          </cell>
          <cell r="B419" t="str">
            <v>Mikroelektroniikka</v>
          </cell>
          <cell r="C419" t="str">
            <v>Microelectronics</v>
          </cell>
          <cell r="D419" t="str">
            <v>MIC</v>
          </cell>
          <cell r="E419">
            <v>3</v>
          </cell>
          <cell r="F419">
            <v>2405860</v>
          </cell>
          <cell r="G419">
            <v>418</v>
          </cell>
          <cell r="H419">
            <v>39814</v>
          </cell>
          <cell r="I419">
            <v>2958465</v>
          </cell>
          <cell r="J419">
            <v>6</v>
          </cell>
          <cell r="K419" t="str">
            <v>Kustannuspaikka</v>
          </cell>
          <cell r="L419">
            <v>240586</v>
          </cell>
          <cell r="M419" t="str">
            <v>Mikroelektroniikka</v>
          </cell>
          <cell r="N419">
            <v>24</v>
          </cell>
          <cell r="O419" t="str">
            <v>Oulun yliopisto</v>
          </cell>
          <cell r="P419">
            <v>2410</v>
          </cell>
          <cell r="Q419" t="str">
            <v>Tiedekunnat</v>
          </cell>
          <cell r="R419">
            <v>24062</v>
          </cell>
          <cell r="S419" t="str">
            <v>TIETO- JA SÄHKÖTEKNIIKAN TIEDEKUNTA</v>
          </cell>
          <cell r="T419" t="str">
            <v>TST</v>
          </cell>
        </row>
        <row r="420">
          <cell r="A420">
            <v>240584</v>
          </cell>
          <cell r="B420" t="str">
            <v>Konenäkö ja signaalianalyysi</v>
          </cell>
          <cell r="C420" t="str">
            <v>Center for Machine Vision and Signal Analysis</v>
          </cell>
          <cell r="D420" t="str">
            <v>CMVS</v>
          </cell>
          <cell r="E420">
            <v>4</v>
          </cell>
          <cell r="F420">
            <v>240584</v>
          </cell>
          <cell r="G420">
            <v>419</v>
          </cell>
          <cell r="H420">
            <v>34700</v>
          </cell>
          <cell r="I420">
            <v>2958465</v>
          </cell>
          <cell r="J420">
            <v>5</v>
          </cell>
          <cell r="K420" t="str">
            <v>Tulosyksikkö</v>
          </cell>
          <cell r="L420">
            <v>24062</v>
          </cell>
          <cell r="M420" t="str">
            <v>TIETO- JA SÄHKÖTEKNIIKAN TIEDEKUNTA</v>
          </cell>
          <cell r="N420">
            <v>24</v>
          </cell>
          <cell r="O420" t="str">
            <v>Oulun yliopisto</v>
          </cell>
          <cell r="P420">
            <v>2410</v>
          </cell>
          <cell r="Q420" t="str">
            <v>Tiedekunnat</v>
          </cell>
          <cell r="R420">
            <v>24062</v>
          </cell>
          <cell r="S420" t="str">
            <v>TIETO- JA SÄHKÖTEKNIIKAN TIEDEKUNTA</v>
          </cell>
          <cell r="T420" t="str">
            <v>TST</v>
          </cell>
        </row>
        <row r="421">
          <cell r="A421">
            <v>2405840</v>
          </cell>
          <cell r="B421" t="str">
            <v>Konenäkö ja signaalianalyysi</v>
          </cell>
          <cell r="C421" t="str">
            <v>Center for Machine Vision and Signal Analysis</v>
          </cell>
          <cell r="D421" t="str">
            <v>CMVS</v>
          </cell>
          <cell r="E421">
            <v>4</v>
          </cell>
          <cell r="F421">
            <v>2405840</v>
          </cell>
          <cell r="G421">
            <v>420</v>
          </cell>
          <cell r="H421">
            <v>39814</v>
          </cell>
          <cell r="I421">
            <v>2958465</v>
          </cell>
          <cell r="J421">
            <v>6</v>
          </cell>
          <cell r="K421" t="str">
            <v>Kustannuspaikka</v>
          </cell>
          <cell r="L421">
            <v>240584</v>
          </cell>
          <cell r="M421" t="str">
            <v>Konenäkö ja signaalianalyysi</v>
          </cell>
          <cell r="N421">
            <v>24</v>
          </cell>
          <cell r="O421" t="str">
            <v>Oulun yliopisto</v>
          </cell>
          <cell r="P421">
            <v>2410</v>
          </cell>
          <cell r="Q421" t="str">
            <v>Tiedekunnat</v>
          </cell>
          <cell r="R421">
            <v>24062</v>
          </cell>
          <cell r="S421" t="str">
            <v>TIETO- JA SÄHKÖTEKNIIKAN TIEDEKUNTA</v>
          </cell>
          <cell r="T421" t="str">
            <v>TST</v>
          </cell>
        </row>
        <row r="422">
          <cell r="A422">
            <v>2405851</v>
          </cell>
          <cell r="B422" t="str">
            <v>Biosignaalien analyysi</v>
          </cell>
          <cell r="C422" t="str">
            <v>Biosignal analysis</v>
          </cell>
          <cell r="D422" t="str">
            <v>BME</v>
          </cell>
          <cell r="E422">
            <v>3</v>
          </cell>
          <cell r="F422">
            <v>2405851</v>
          </cell>
          <cell r="G422">
            <v>421</v>
          </cell>
          <cell r="H422">
            <v>43101</v>
          </cell>
          <cell r="I422">
            <v>2958465</v>
          </cell>
          <cell r="J422">
            <v>6</v>
          </cell>
          <cell r="K422" t="str">
            <v>Kustannuspaikka</v>
          </cell>
          <cell r="L422">
            <v>240584</v>
          </cell>
          <cell r="M422" t="str">
            <v>Konenäkö ja signaalianalyysi</v>
          </cell>
          <cell r="N422">
            <v>24</v>
          </cell>
          <cell r="O422" t="str">
            <v>Oulun yliopisto</v>
          </cell>
          <cell r="P422">
            <v>2410</v>
          </cell>
          <cell r="Q422" t="str">
            <v>Tiedekunnat</v>
          </cell>
          <cell r="R422">
            <v>24062</v>
          </cell>
          <cell r="S422" t="str">
            <v>TIETO- JA SÄHKÖTEKNIIKAN TIEDEKUNTA</v>
          </cell>
          <cell r="T422" t="str">
            <v>TST</v>
          </cell>
        </row>
        <row r="423">
          <cell r="A423">
            <v>240599</v>
          </cell>
          <cell r="B423" t="str">
            <v>Biomimetiikka ja älykkäät järjestelmät</v>
          </cell>
          <cell r="C423" t="str">
            <v>Biomimetics and Intelligent Systems</v>
          </cell>
          <cell r="D423" t="str">
            <v>BISG</v>
          </cell>
          <cell r="E423">
            <v>4</v>
          </cell>
          <cell r="F423">
            <v>240599</v>
          </cell>
          <cell r="G423">
            <v>422</v>
          </cell>
          <cell r="H423">
            <v>42370</v>
          </cell>
          <cell r="I423">
            <v>2958465</v>
          </cell>
          <cell r="J423">
            <v>5</v>
          </cell>
          <cell r="K423" t="str">
            <v>Tulosyksikkö</v>
          </cell>
          <cell r="L423">
            <v>24062</v>
          </cell>
          <cell r="M423" t="str">
            <v>TIETO- JA SÄHKÖTEKNIIKAN TIEDEKUNTA</v>
          </cell>
          <cell r="N423">
            <v>24</v>
          </cell>
          <cell r="O423" t="str">
            <v>Oulun yliopisto</v>
          </cell>
          <cell r="P423">
            <v>2410</v>
          </cell>
          <cell r="Q423" t="str">
            <v>Tiedekunnat</v>
          </cell>
          <cell r="R423">
            <v>24062</v>
          </cell>
          <cell r="S423" t="str">
            <v>TIETO- JA SÄHKÖTEKNIIKAN TIEDEKUNTA</v>
          </cell>
          <cell r="T423" t="str">
            <v>TST</v>
          </cell>
        </row>
        <row r="424">
          <cell r="A424">
            <v>2405990</v>
          </cell>
          <cell r="B424" t="str">
            <v>Biomimetiikka ja älykkäät järjestelmät</v>
          </cell>
          <cell r="C424" t="str">
            <v>Biomimetics and Intelligent Systems</v>
          </cell>
          <cell r="D424" t="str">
            <v>BISG</v>
          </cell>
          <cell r="E424">
            <v>4</v>
          </cell>
          <cell r="F424">
            <v>2405990</v>
          </cell>
          <cell r="G424">
            <v>423</v>
          </cell>
          <cell r="H424">
            <v>42370</v>
          </cell>
          <cell r="I424">
            <v>2958465</v>
          </cell>
          <cell r="J424">
            <v>6</v>
          </cell>
          <cell r="K424" t="str">
            <v>Kustannuspaikka</v>
          </cell>
          <cell r="L424">
            <v>240599</v>
          </cell>
          <cell r="M424" t="str">
            <v>Biomimetiikka ja älykkäät järjestelmät</v>
          </cell>
          <cell r="N424">
            <v>24</v>
          </cell>
          <cell r="O424" t="str">
            <v>Oulun yliopisto</v>
          </cell>
          <cell r="P424">
            <v>2410</v>
          </cell>
          <cell r="Q424" t="str">
            <v>Tiedekunnat</v>
          </cell>
          <cell r="R424">
            <v>24062</v>
          </cell>
          <cell r="S424" t="str">
            <v>TIETO- JA SÄHKÖTEKNIIKAN TIEDEKUNTA</v>
          </cell>
          <cell r="T424" t="str">
            <v>TST</v>
          </cell>
        </row>
        <row r="425">
          <cell r="A425">
            <v>240611</v>
          </cell>
          <cell r="B425" t="str">
            <v>Jokapaikan tietotekniikka</v>
          </cell>
          <cell r="C425" t="str">
            <v>Ubiquitous Computing</v>
          </cell>
          <cell r="D425" t="str">
            <v>UBICOMP</v>
          </cell>
          <cell r="E425">
            <v>7</v>
          </cell>
          <cell r="F425">
            <v>240611</v>
          </cell>
          <cell r="G425">
            <v>424</v>
          </cell>
          <cell r="H425">
            <v>42370</v>
          </cell>
          <cell r="I425">
            <v>2958465</v>
          </cell>
          <cell r="J425">
            <v>5</v>
          </cell>
          <cell r="K425" t="str">
            <v>Tulosyksikkö</v>
          </cell>
          <cell r="L425">
            <v>24062</v>
          </cell>
          <cell r="M425" t="str">
            <v>TIETO- JA SÄHKÖTEKNIIKAN TIEDEKUNTA</v>
          </cell>
          <cell r="N425">
            <v>24</v>
          </cell>
          <cell r="O425" t="str">
            <v>Oulun yliopisto</v>
          </cell>
          <cell r="P425">
            <v>2410</v>
          </cell>
          <cell r="Q425" t="str">
            <v>Tiedekunnat</v>
          </cell>
          <cell r="R425">
            <v>24062</v>
          </cell>
          <cell r="S425" t="str">
            <v>TIETO- JA SÄHKÖTEKNIIKAN TIEDEKUNTA</v>
          </cell>
          <cell r="T425" t="str">
            <v>TST</v>
          </cell>
        </row>
        <row r="426">
          <cell r="A426">
            <v>2406110</v>
          </cell>
          <cell r="B426" t="str">
            <v>Jokapaikan tietotekniikka</v>
          </cell>
          <cell r="C426" t="str">
            <v>Ubiquitous Computing</v>
          </cell>
          <cell r="D426" t="str">
            <v>UBICOMP</v>
          </cell>
          <cell r="E426">
            <v>7</v>
          </cell>
          <cell r="F426">
            <v>2406110</v>
          </cell>
          <cell r="G426">
            <v>425</v>
          </cell>
          <cell r="H426">
            <v>42370</v>
          </cell>
          <cell r="I426">
            <v>2958465</v>
          </cell>
          <cell r="J426">
            <v>6</v>
          </cell>
          <cell r="K426" t="str">
            <v>Kustannuspaikka</v>
          </cell>
          <cell r="L426">
            <v>240611</v>
          </cell>
          <cell r="M426" t="str">
            <v>Jokapaikan tietotekniikka</v>
          </cell>
          <cell r="N426">
            <v>24</v>
          </cell>
          <cell r="O426" t="str">
            <v>Oulun yliopisto</v>
          </cell>
          <cell r="P426">
            <v>2410</v>
          </cell>
          <cell r="Q426" t="str">
            <v>Tiedekunnat</v>
          </cell>
          <cell r="R426">
            <v>24062</v>
          </cell>
          <cell r="S426" t="str">
            <v>TIETO- JA SÄHKÖTEKNIIKAN TIEDEKUNTA</v>
          </cell>
          <cell r="T426" t="str">
            <v>TST</v>
          </cell>
        </row>
        <row r="427">
          <cell r="A427">
            <v>240587</v>
          </cell>
          <cell r="B427" t="str">
            <v xml:space="preserve">CWC - Radioteknologiat </v>
          </cell>
          <cell r="C427" t="str">
            <v>CWC - Radio Technologies</v>
          </cell>
          <cell r="D427" t="str">
            <v>CWC-RT</v>
          </cell>
          <cell r="E427">
            <v>6</v>
          </cell>
          <cell r="F427">
            <v>240587</v>
          </cell>
          <cell r="G427">
            <v>426</v>
          </cell>
          <cell r="H427">
            <v>34700</v>
          </cell>
          <cell r="I427">
            <v>2958465</v>
          </cell>
          <cell r="J427">
            <v>5</v>
          </cell>
          <cell r="K427" t="str">
            <v>Tulosyksikkö</v>
          </cell>
          <cell r="L427">
            <v>24062</v>
          </cell>
          <cell r="M427" t="str">
            <v>TIETO- JA SÄHKÖTEKNIIKAN TIEDEKUNTA</v>
          </cell>
          <cell r="N427">
            <v>24</v>
          </cell>
          <cell r="O427" t="str">
            <v>Oulun yliopisto</v>
          </cell>
          <cell r="P427">
            <v>2410</v>
          </cell>
          <cell r="Q427" t="str">
            <v>Tiedekunnat</v>
          </cell>
          <cell r="R427">
            <v>24062</v>
          </cell>
          <cell r="S427" t="str">
            <v>TIETO- JA SÄHKÖTEKNIIKAN TIEDEKUNTA</v>
          </cell>
          <cell r="T427" t="str">
            <v>TST</v>
          </cell>
        </row>
        <row r="428">
          <cell r="A428">
            <v>2405870</v>
          </cell>
          <cell r="B428" t="str">
            <v xml:space="preserve">CWC - Radioteknologiat </v>
          </cell>
          <cell r="C428" t="str">
            <v>CWC - Radio Technologies</v>
          </cell>
          <cell r="D428" t="str">
            <v>CWC-RT</v>
          </cell>
          <cell r="E428">
            <v>6</v>
          </cell>
          <cell r="F428">
            <v>2405870</v>
          </cell>
          <cell r="G428">
            <v>427</v>
          </cell>
          <cell r="H428">
            <v>39814</v>
          </cell>
          <cell r="I428">
            <v>2958465</v>
          </cell>
          <cell r="J428">
            <v>6</v>
          </cell>
          <cell r="K428" t="str">
            <v>Kustannuspaikka</v>
          </cell>
          <cell r="L428">
            <v>240587</v>
          </cell>
          <cell r="M428" t="str">
            <v xml:space="preserve">CWC - Radioteknologiat </v>
          </cell>
          <cell r="N428">
            <v>24</v>
          </cell>
          <cell r="O428" t="str">
            <v>Oulun yliopisto</v>
          </cell>
          <cell r="P428">
            <v>2410</v>
          </cell>
          <cell r="Q428" t="str">
            <v>Tiedekunnat</v>
          </cell>
          <cell r="R428">
            <v>24062</v>
          </cell>
          <cell r="S428" t="str">
            <v>TIETO- JA SÄHKÖTEKNIIKAN TIEDEKUNTA</v>
          </cell>
          <cell r="T428" t="str">
            <v>TST</v>
          </cell>
        </row>
        <row r="429">
          <cell r="A429">
            <v>240612</v>
          </cell>
          <cell r="B429" t="str">
            <v>CWC - Verkot ja järjestelmät</v>
          </cell>
          <cell r="C429" t="str">
            <v>CWC - Networks and Systems</v>
          </cell>
          <cell r="D429" t="str">
            <v>CWC-NS</v>
          </cell>
          <cell r="E429">
            <v>6</v>
          </cell>
          <cell r="F429">
            <v>240612</v>
          </cell>
          <cell r="G429">
            <v>428</v>
          </cell>
          <cell r="H429">
            <v>42370</v>
          </cell>
          <cell r="I429">
            <v>2958465</v>
          </cell>
          <cell r="J429">
            <v>5</v>
          </cell>
          <cell r="K429" t="str">
            <v>Tulosyksikkö</v>
          </cell>
          <cell r="L429">
            <v>24062</v>
          </cell>
          <cell r="M429" t="str">
            <v>TIETO- JA SÄHKÖTEKNIIKAN TIEDEKUNTA</v>
          </cell>
          <cell r="N429">
            <v>24</v>
          </cell>
          <cell r="O429" t="str">
            <v>Oulun yliopisto</v>
          </cell>
          <cell r="P429">
            <v>2410</v>
          </cell>
          <cell r="Q429" t="str">
            <v>Tiedekunnat</v>
          </cell>
          <cell r="R429">
            <v>24062</v>
          </cell>
          <cell r="S429" t="str">
            <v>TIETO- JA SÄHKÖTEKNIIKAN TIEDEKUNTA</v>
          </cell>
          <cell r="T429" t="str">
            <v>TST</v>
          </cell>
        </row>
        <row r="430">
          <cell r="A430">
            <v>2406120</v>
          </cell>
          <cell r="B430" t="str">
            <v>CWC - Verkot ja järjestelmät</v>
          </cell>
          <cell r="C430" t="str">
            <v>CWC - Networks and Systems</v>
          </cell>
          <cell r="D430" t="str">
            <v>CWC-NS</v>
          </cell>
          <cell r="E430">
            <v>6</v>
          </cell>
          <cell r="F430">
            <v>2406120</v>
          </cell>
          <cell r="G430">
            <v>429</v>
          </cell>
          <cell r="H430">
            <v>42370</v>
          </cell>
          <cell r="I430">
            <v>2958465</v>
          </cell>
          <cell r="J430">
            <v>6</v>
          </cell>
          <cell r="K430" t="str">
            <v>Kustannuspaikka</v>
          </cell>
          <cell r="L430">
            <v>240612</v>
          </cell>
          <cell r="M430" t="str">
            <v>CWC - Verkot ja järjestelmät</v>
          </cell>
          <cell r="N430">
            <v>24</v>
          </cell>
          <cell r="O430" t="str">
            <v>Oulun yliopisto</v>
          </cell>
          <cell r="P430">
            <v>2410</v>
          </cell>
          <cell r="Q430" t="str">
            <v>Tiedekunnat</v>
          </cell>
          <cell r="R430">
            <v>24062</v>
          </cell>
          <cell r="S430" t="str">
            <v>TIETO- JA SÄHKÖTEKNIIKAN TIEDEKUNTA</v>
          </cell>
          <cell r="T430" t="str">
            <v>TST</v>
          </cell>
        </row>
        <row r="431">
          <cell r="A431">
            <v>240613</v>
          </cell>
          <cell r="B431" t="str">
            <v>Allied ICT Finland</v>
          </cell>
          <cell r="C431" t="str">
            <v>Allied ICT Finland</v>
          </cell>
          <cell r="D431" t="str">
            <v>AIF</v>
          </cell>
          <cell r="E431">
            <v>3</v>
          </cell>
          <cell r="F431">
            <v>240613</v>
          </cell>
          <cell r="G431">
            <v>430</v>
          </cell>
          <cell r="H431">
            <v>42736</v>
          </cell>
          <cell r="I431">
            <v>2958465</v>
          </cell>
          <cell r="J431">
            <v>5</v>
          </cell>
          <cell r="K431" t="str">
            <v>Tulosyksikkö</v>
          </cell>
          <cell r="L431">
            <v>24062</v>
          </cell>
          <cell r="M431" t="str">
            <v>TIETO- JA SÄHKÖTEKNIIKAN TIEDEKUNTA</v>
          </cell>
          <cell r="N431">
            <v>24</v>
          </cell>
          <cell r="O431" t="str">
            <v>Oulun yliopisto</v>
          </cell>
          <cell r="P431">
            <v>2410</v>
          </cell>
          <cell r="Q431" t="str">
            <v>Tiedekunnat</v>
          </cell>
          <cell r="R431">
            <v>24062</v>
          </cell>
          <cell r="S431" t="str">
            <v>TIETO- JA SÄHKÖTEKNIIKAN TIEDEKUNTA</v>
          </cell>
          <cell r="T431" t="str">
            <v>TST</v>
          </cell>
        </row>
        <row r="432">
          <cell r="A432">
            <v>2406130</v>
          </cell>
          <cell r="B432" t="str">
            <v>Allied ICT Finland</v>
          </cell>
          <cell r="C432" t="str">
            <v>Allied ICT Finland</v>
          </cell>
          <cell r="D432" t="str">
            <v>AIF</v>
          </cell>
          <cell r="E432">
            <v>3</v>
          </cell>
          <cell r="F432">
            <v>2406130</v>
          </cell>
          <cell r="G432">
            <v>431</v>
          </cell>
          <cell r="H432">
            <v>42736</v>
          </cell>
          <cell r="I432">
            <v>2958465</v>
          </cell>
          <cell r="J432">
            <v>6</v>
          </cell>
          <cell r="K432" t="str">
            <v>Kustannuspaikka</v>
          </cell>
          <cell r="L432">
            <v>240613</v>
          </cell>
          <cell r="M432" t="str">
            <v>Allied ICT Finland</v>
          </cell>
          <cell r="N432">
            <v>24</v>
          </cell>
          <cell r="O432" t="str">
            <v>Oulun yliopisto</v>
          </cell>
          <cell r="P432">
            <v>2410</v>
          </cell>
          <cell r="Q432" t="str">
            <v>Tiedekunnat</v>
          </cell>
          <cell r="R432">
            <v>24062</v>
          </cell>
          <cell r="S432" t="str">
            <v>TIETO- JA SÄHKÖTEKNIIKAN TIEDEKUNTA</v>
          </cell>
          <cell r="T432" t="str">
            <v>TST</v>
          </cell>
        </row>
        <row r="433">
          <cell r="A433">
            <v>240614</v>
          </cell>
          <cell r="B433" t="str">
            <v>6Genesis Flagship</v>
          </cell>
          <cell r="C433" t="str">
            <v>6Genesis Flagship</v>
          </cell>
          <cell r="D433" t="str">
            <v>6Genesis Flagship</v>
          </cell>
          <cell r="E433">
            <v>17</v>
          </cell>
          <cell r="F433">
            <v>240614</v>
          </cell>
          <cell r="G433">
            <v>432</v>
          </cell>
          <cell r="H433">
            <v>43101</v>
          </cell>
          <cell r="I433">
            <v>2958465</v>
          </cell>
          <cell r="J433">
            <v>5</v>
          </cell>
          <cell r="K433" t="str">
            <v>Tulosyksikkö</v>
          </cell>
          <cell r="L433">
            <v>24062</v>
          </cell>
          <cell r="M433" t="str">
            <v>TIETO- JA SÄHKÖTEKNIIKAN TIEDEKUNTA</v>
          </cell>
          <cell r="N433">
            <v>24</v>
          </cell>
          <cell r="O433" t="str">
            <v>Oulun yliopisto</v>
          </cell>
          <cell r="P433">
            <v>2410</v>
          </cell>
          <cell r="Q433" t="str">
            <v>Tiedekunnat</v>
          </cell>
          <cell r="R433">
            <v>24062</v>
          </cell>
          <cell r="S433" t="str">
            <v>TIETO- JA SÄHKÖTEKNIIKAN TIEDEKUNTA</v>
          </cell>
          <cell r="T433" t="str">
            <v>TST</v>
          </cell>
        </row>
        <row r="434">
          <cell r="A434">
            <v>2406140</v>
          </cell>
          <cell r="B434" t="str">
            <v>6Genesis Flagship</v>
          </cell>
          <cell r="C434" t="str">
            <v>6Genesis Flagship</v>
          </cell>
          <cell r="D434" t="str">
            <v>6Genesis Flagship</v>
          </cell>
          <cell r="E434">
            <v>17</v>
          </cell>
          <cell r="F434">
            <v>2406140</v>
          </cell>
          <cell r="G434">
            <v>433</v>
          </cell>
          <cell r="H434">
            <v>43101</v>
          </cell>
          <cell r="I434">
            <v>2958465</v>
          </cell>
          <cell r="J434">
            <v>6</v>
          </cell>
          <cell r="K434" t="str">
            <v>Kustannuspaikka</v>
          </cell>
          <cell r="L434">
            <v>240614</v>
          </cell>
          <cell r="M434" t="str">
            <v>6Genesis Flagship</v>
          </cell>
          <cell r="N434">
            <v>24</v>
          </cell>
          <cell r="O434" t="str">
            <v>Oulun yliopisto</v>
          </cell>
          <cell r="P434">
            <v>2410</v>
          </cell>
          <cell r="Q434" t="str">
            <v>Tiedekunnat</v>
          </cell>
          <cell r="R434">
            <v>24062</v>
          </cell>
          <cell r="S434" t="str">
            <v>TIETO- JA SÄHKÖTEKNIIKAN TIEDEKUNTA</v>
          </cell>
          <cell r="T434" t="str">
            <v>TST</v>
          </cell>
        </row>
        <row r="435">
          <cell r="A435">
            <v>240585</v>
          </cell>
          <cell r="B435" t="str">
            <v>Biosignaalien analyysi 31.12.2017 saakka</v>
          </cell>
          <cell r="C435" t="str">
            <v>Biosignal analysis, until 31.12.2017</v>
          </cell>
          <cell r="D435" t="str">
            <v>BME</v>
          </cell>
          <cell r="E435">
            <v>3</v>
          </cell>
          <cell r="F435">
            <v>240585</v>
          </cell>
          <cell r="G435">
            <v>434</v>
          </cell>
          <cell r="H435">
            <v>42370</v>
          </cell>
          <cell r="I435">
            <v>43100</v>
          </cell>
          <cell r="J435">
            <v>5</v>
          </cell>
          <cell r="K435" t="str">
            <v>Tulosyksikkö</v>
          </cell>
          <cell r="L435">
            <v>24062</v>
          </cell>
          <cell r="M435" t="str">
            <v>TIETO- JA SÄHKÖTEKNIIKAN TIEDEKUNTA</v>
          </cell>
          <cell r="N435">
            <v>24</v>
          </cell>
          <cell r="O435" t="str">
            <v>Oulun yliopisto</v>
          </cell>
          <cell r="P435">
            <v>2410</v>
          </cell>
          <cell r="Q435" t="str">
            <v>Tiedekunnat</v>
          </cell>
          <cell r="R435">
            <v>24062</v>
          </cell>
          <cell r="S435" t="str">
            <v>TIETO- JA SÄHKÖTEKNIIKAN TIEDEKUNTA</v>
          </cell>
          <cell r="T435" t="str">
            <v>TST</v>
          </cell>
        </row>
        <row r="436">
          <cell r="A436">
            <v>2405850</v>
          </cell>
          <cell r="B436" t="str">
            <v>Biosignaalien analyysi 31.12.2017 saakka</v>
          </cell>
          <cell r="C436" t="str">
            <v>Biosignal analysis, until 31.12.2017</v>
          </cell>
          <cell r="D436" t="str">
            <v>BME</v>
          </cell>
          <cell r="E436">
            <v>3</v>
          </cell>
          <cell r="F436">
            <v>2405850</v>
          </cell>
          <cell r="G436">
            <v>435</v>
          </cell>
          <cell r="H436">
            <v>42370</v>
          </cell>
          <cell r="I436">
            <v>43100</v>
          </cell>
          <cell r="J436">
            <v>6</v>
          </cell>
          <cell r="K436" t="str">
            <v>Kustannuspaikka</v>
          </cell>
          <cell r="L436">
            <v>240585</v>
          </cell>
          <cell r="M436" t="str">
            <v>Biosignaalien analyysi 31.12.2017 saakka</v>
          </cell>
          <cell r="N436">
            <v>24</v>
          </cell>
          <cell r="O436" t="str">
            <v>Oulun yliopisto</v>
          </cell>
          <cell r="P436">
            <v>2410</v>
          </cell>
          <cell r="Q436" t="str">
            <v>Tiedekunnat</v>
          </cell>
          <cell r="R436">
            <v>24062</v>
          </cell>
          <cell r="S436" t="str">
            <v>TIETO- JA SÄHKÖTEKNIIKAN TIEDEKUNTA</v>
          </cell>
          <cell r="T436" t="str">
            <v>TST</v>
          </cell>
        </row>
        <row r="437">
          <cell r="A437">
            <v>2405932</v>
          </cell>
          <cell r="B437" t="str">
            <v>TST Tietohallinto 31.12.2017 saakka</v>
          </cell>
          <cell r="C437" t="str">
            <v>ITEE IT Administration, until 31.12.2017</v>
          </cell>
          <cell r="D437" t="str">
            <v>ITEE IT Admin</v>
          </cell>
          <cell r="E437">
            <v>13</v>
          </cell>
          <cell r="F437">
            <v>2405932</v>
          </cell>
          <cell r="G437">
            <v>436</v>
          </cell>
          <cell r="H437">
            <v>42370</v>
          </cell>
          <cell r="I437">
            <v>43100</v>
          </cell>
          <cell r="J437">
            <v>6</v>
          </cell>
          <cell r="K437" t="str">
            <v>Kustannuspaikka</v>
          </cell>
          <cell r="L437">
            <v>240593</v>
          </cell>
          <cell r="M437" t="str">
            <v>Tieto- ja sähkötekniikan tiedekunnan yhteiset</v>
          </cell>
          <cell r="N437">
            <v>24</v>
          </cell>
          <cell r="O437" t="str">
            <v>Oulun yliopisto</v>
          </cell>
          <cell r="P437">
            <v>2410</v>
          </cell>
          <cell r="Q437" t="str">
            <v>Tiedekunnat</v>
          </cell>
          <cell r="R437">
            <v>24062</v>
          </cell>
          <cell r="S437" t="str">
            <v>TIETO- JA SÄHKÖTEKNIIKAN TIEDEKUNTA</v>
          </cell>
          <cell r="T437" t="str">
            <v>TST</v>
          </cell>
        </row>
        <row r="438">
          <cell r="A438">
            <v>2405931</v>
          </cell>
          <cell r="B438" t="str">
            <v>Fablab TST 31.12.2015 saakka</v>
          </cell>
          <cell r="C438" t="str">
            <v>Fablab TST, until 31.12.2015</v>
          </cell>
          <cell r="D438" t="str">
            <v>Fablab TST</v>
          </cell>
          <cell r="E438">
            <v>10</v>
          </cell>
          <cell r="F438">
            <v>2405931</v>
          </cell>
          <cell r="G438">
            <v>437</v>
          </cell>
          <cell r="H438">
            <v>42005</v>
          </cell>
          <cell r="I438">
            <v>42369</v>
          </cell>
          <cell r="J438">
            <v>6</v>
          </cell>
          <cell r="K438" t="str">
            <v>Kustannuspaikka</v>
          </cell>
          <cell r="L438">
            <v>240593</v>
          </cell>
          <cell r="M438" t="str">
            <v>Tieto- ja sähkötekniikan tiedekunnan yhteiset</v>
          </cell>
          <cell r="N438">
            <v>24</v>
          </cell>
          <cell r="O438" t="str">
            <v>Oulun yliopisto</v>
          </cell>
          <cell r="P438">
            <v>2410</v>
          </cell>
          <cell r="Q438" t="str">
            <v>Tiedekunnat</v>
          </cell>
          <cell r="R438">
            <v>24062</v>
          </cell>
          <cell r="S438" t="str">
            <v>TIETO- JA SÄHKÖTEKNIIKAN TIEDEKUNTA</v>
          </cell>
          <cell r="T438" t="str">
            <v>TST</v>
          </cell>
        </row>
        <row r="439">
          <cell r="A439">
            <v>240581</v>
          </cell>
          <cell r="B439" t="str">
            <v>Työpaja 31.12.2015 saakka</v>
          </cell>
          <cell r="C439" t="str">
            <v>Workshop of Department of Electrical and Information Engineering, until 31.12.2015</v>
          </cell>
          <cell r="D439" t="str">
            <v>Workshop Elect. and Informat.</v>
          </cell>
          <cell r="E439">
            <v>29</v>
          </cell>
          <cell r="F439">
            <v>240581</v>
          </cell>
          <cell r="G439">
            <v>438</v>
          </cell>
          <cell r="H439">
            <v>34700</v>
          </cell>
          <cell r="I439">
            <v>42369</v>
          </cell>
          <cell r="J439">
            <v>5</v>
          </cell>
          <cell r="K439" t="str">
            <v>Tulosyksikkö</v>
          </cell>
          <cell r="L439">
            <v>24062</v>
          </cell>
          <cell r="M439" t="str">
            <v>TIETO- JA SÄHKÖTEKNIIKAN TIEDEKUNTA</v>
          </cell>
          <cell r="N439">
            <v>24</v>
          </cell>
          <cell r="O439" t="str">
            <v>Oulun yliopisto</v>
          </cell>
          <cell r="P439">
            <v>2410</v>
          </cell>
          <cell r="Q439" t="str">
            <v>Tiedekunnat</v>
          </cell>
          <cell r="R439">
            <v>24062</v>
          </cell>
          <cell r="S439" t="str">
            <v>TIETO- JA SÄHKÖTEKNIIKAN TIEDEKUNTA</v>
          </cell>
          <cell r="T439" t="str">
            <v>TST</v>
          </cell>
        </row>
        <row r="440">
          <cell r="A440">
            <v>2405810</v>
          </cell>
          <cell r="B440" t="str">
            <v>Työpaja 31.12.2015 saakka</v>
          </cell>
          <cell r="C440" t="str">
            <v>Workshop of Department of Electrical and Information Engineering, until 31.12.2015</v>
          </cell>
          <cell r="D440" t="str">
            <v>Workshop Elect. and Informat.</v>
          </cell>
          <cell r="E440">
            <v>29</v>
          </cell>
          <cell r="F440">
            <v>2405810</v>
          </cell>
          <cell r="G440">
            <v>439</v>
          </cell>
          <cell r="H440">
            <v>39814</v>
          </cell>
          <cell r="I440">
            <v>42369</v>
          </cell>
          <cell r="J440">
            <v>6</v>
          </cell>
          <cell r="K440" t="str">
            <v>Kustannuspaikka</v>
          </cell>
          <cell r="L440">
            <v>240581</v>
          </cell>
          <cell r="M440" t="str">
            <v>Työpaja 31.12.2015 saakka</v>
          </cell>
          <cell r="N440">
            <v>24</v>
          </cell>
          <cell r="O440" t="str">
            <v>Oulun yliopisto</v>
          </cell>
          <cell r="P440">
            <v>2410</v>
          </cell>
          <cell r="Q440" t="str">
            <v>Tiedekunnat</v>
          </cell>
          <cell r="R440">
            <v>24062</v>
          </cell>
          <cell r="S440" t="str">
            <v>TIETO- JA SÄHKÖTEKNIIKAN TIEDEKUNTA</v>
          </cell>
          <cell r="T440" t="str">
            <v>TST</v>
          </cell>
        </row>
        <row r="441">
          <cell r="A441">
            <v>240591</v>
          </cell>
          <cell r="B441" t="str">
            <v>Admin-tuki 31.12.2015 saakka</v>
          </cell>
          <cell r="C441" t="str">
            <v>Admin, until 31.12.2015</v>
          </cell>
          <cell r="D441" t="str">
            <v>Admin</v>
          </cell>
          <cell r="E441">
            <v>5</v>
          </cell>
          <cell r="F441">
            <v>240591</v>
          </cell>
          <cell r="G441">
            <v>440</v>
          </cell>
          <cell r="H441">
            <v>40756</v>
          </cell>
          <cell r="I441">
            <v>42369</v>
          </cell>
          <cell r="J441">
            <v>5</v>
          </cell>
          <cell r="K441" t="str">
            <v>Tulosyksikkö</v>
          </cell>
          <cell r="L441">
            <v>24062</v>
          </cell>
          <cell r="M441" t="str">
            <v>TIETO- JA SÄHKÖTEKNIIKAN TIEDEKUNTA</v>
          </cell>
          <cell r="N441">
            <v>24</v>
          </cell>
          <cell r="O441" t="str">
            <v>Oulun yliopisto</v>
          </cell>
          <cell r="P441">
            <v>2410</v>
          </cell>
          <cell r="Q441" t="str">
            <v>Tiedekunnat</v>
          </cell>
          <cell r="R441">
            <v>24062</v>
          </cell>
          <cell r="S441" t="str">
            <v>TIETO- JA SÄHKÖTEKNIIKAN TIEDEKUNTA</v>
          </cell>
          <cell r="T441" t="str">
            <v>TST</v>
          </cell>
        </row>
        <row r="442">
          <cell r="A442">
            <v>2405910</v>
          </cell>
          <cell r="B442" t="str">
            <v>Admin-tuki 31.12.2015 saakka</v>
          </cell>
          <cell r="C442" t="str">
            <v>Admin, until 31.12.2015</v>
          </cell>
          <cell r="D442" t="str">
            <v>Admin</v>
          </cell>
          <cell r="E442">
            <v>5</v>
          </cell>
          <cell r="F442">
            <v>2405910</v>
          </cell>
          <cell r="G442">
            <v>441</v>
          </cell>
          <cell r="H442">
            <v>40756</v>
          </cell>
          <cell r="I442">
            <v>42369</v>
          </cell>
          <cell r="J442">
            <v>6</v>
          </cell>
          <cell r="K442" t="str">
            <v>Kustannuspaikka</v>
          </cell>
          <cell r="L442">
            <v>240591</v>
          </cell>
          <cell r="M442" t="str">
            <v>Admin-tuki 31.12.2015 saakka</v>
          </cell>
          <cell r="N442">
            <v>24</v>
          </cell>
          <cell r="O442" t="str">
            <v>Oulun yliopisto</v>
          </cell>
          <cell r="P442">
            <v>2410</v>
          </cell>
          <cell r="Q442" t="str">
            <v>Tiedekunnat</v>
          </cell>
          <cell r="R442">
            <v>24062</v>
          </cell>
          <cell r="S442" t="str">
            <v>TIETO- JA SÄHKÖTEKNIIKAN TIEDEKUNTA</v>
          </cell>
          <cell r="T442" t="str">
            <v>TST</v>
          </cell>
        </row>
        <row r="443">
          <cell r="A443">
            <v>24059</v>
          </cell>
          <cell r="B443" t="str">
            <v>Sähkötekniikan osasto 31.12.2015 saakka</v>
          </cell>
          <cell r="C443" t="str">
            <v>Department of Electrical Engineering, until 31.12.2015</v>
          </cell>
          <cell r="D443" t="str">
            <v>Electrical Engineering</v>
          </cell>
          <cell r="E443">
            <v>22</v>
          </cell>
          <cell r="F443">
            <v>24059</v>
          </cell>
          <cell r="G443">
            <v>442</v>
          </cell>
          <cell r="H443">
            <v>40756</v>
          </cell>
          <cell r="I443">
            <v>42369</v>
          </cell>
          <cell r="J443">
            <v>4</v>
          </cell>
          <cell r="K443" t="str">
            <v>Osasto</v>
          </cell>
          <cell r="L443">
            <v>24062</v>
          </cell>
          <cell r="M443" t="str">
            <v>TIETO- JA SÄHKÖTEKNIIKAN TIEDEKUNTA</v>
          </cell>
          <cell r="N443">
            <v>24</v>
          </cell>
          <cell r="O443" t="str">
            <v>Oulun yliopisto</v>
          </cell>
          <cell r="P443">
            <v>2410</v>
          </cell>
          <cell r="Q443" t="str">
            <v>Tiedekunnat</v>
          </cell>
          <cell r="R443">
            <v>24062</v>
          </cell>
          <cell r="S443" t="str">
            <v>TIETO- JA SÄHKÖTEKNIIKAN TIEDEKUNTA</v>
          </cell>
          <cell r="T443" t="str">
            <v>TST</v>
          </cell>
        </row>
        <row r="444">
          <cell r="A444">
            <v>240590</v>
          </cell>
          <cell r="B444" t="str">
            <v>Sähkötekniikan osasto 31.12.2015 saakka</v>
          </cell>
          <cell r="C444" t="str">
            <v>Department of Electrical Engineering, until 31.12.2015</v>
          </cell>
          <cell r="D444" t="str">
            <v>Electrical Engineering</v>
          </cell>
          <cell r="E444">
            <v>22</v>
          </cell>
          <cell r="F444">
            <v>240590</v>
          </cell>
          <cell r="G444">
            <v>443</v>
          </cell>
          <cell r="H444">
            <v>40756</v>
          </cell>
          <cell r="I444">
            <v>42369</v>
          </cell>
          <cell r="J444">
            <v>5</v>
          </cell>
          <cell r="K444" t="str">
            <v>Tulosyksikkö</v>
          </cell>
          <cell r="L444">
            <v>24059</v>
          </cell>
          <cell r="M444" t="str">
            <v>Sähkötekniikan osasto 31.12.2015 saakka</v>
          </cell>
          <cell r="N444">
            <v>24</v>
          </cell>
          <cell r="O444" t="str">
            <v>Oulun yliopisto</v>
          </cell>
          <cell r="P444">
            <v>2410</v>
          </cell>
          <cell r="Q444" t="str">
            <v>Tiedekunnat</v>
          </cell>
          <cell r="R444">
            <v>24062</v>
          </cell>
          <cell r="S444" t="str">
            <v>TIETO- JA SÄHKÖTEKNIIKAN TIEDEKUNTA</v>
          </cell>
          <cell r="T444" t="str">
            <v>TST</v>
          </cell>
        </row>
        <row r="445">
          <cell r="A445">
            <v>2405900</v>
          </cell>
          <cell r="B445" t="str">
            <v>Sähkötekniikan osaston yhteiset 31.12.2015 saakka</v>
          </cell>
          <cell r="C445" t="str">
            <v>Department of Electrical Engineering, until 31.12.2015</v>
          </cell>
          <cell r="D445" t="str">
            <v>Electrical Engineering</v>
          </cell>
          <cell r="E445">
            <v>22</v>
          </cell>
          <cell r="F445">
            <v>2405900</v>
          </cell>
          <cell r="G445">
            <v>444</v>
          </cell>
          <cell r="H445">
            <v>40756</v>
          </cell>
          <cell r="I445">
            <v>42369</v>
          </cell>
          <cell r="J445">
            <v>6</v>
          </cell>
          <cell r="K445" t="str">
            <v>Kustannuspaikka</v>
          </cell>
          <cell r="L445">
            <v>240590</v>
          </cell>
          <cell r="M445" t="str">
            <v>Sähkötekniikan osasto 31.12.2015 saakka</v>
          </cell>
          <cell r="N445">
            <v>24</v>
          </cell>
          <cell r="O445" t="str">
            <v>Oulun yliopisto</v>
          </cell>
          <cell r="P445">
            <v>2410</v>
          </cell>
          <cell r="Q445" t="str">
            <v>Tiedekunnat</v>
          </cell>
          <cell r="R445">
            <v>24062</v>
          </cell>
          <cell r="S445" t="str">
            <v>TIETO- JA SÄHKÖTEKNIIKAN TIEDEKUNTA</v>
          </cell>
          <cell r="T445" t="str">
            <v>TST</v>
          </cell>
        </row>
        <row r="446">
          <cell r="A446">
            <v>24060</v>
          </cell>
          <cell r="B446" t="str">
            <v>Tietotekniikan osasto 31.12.2015 saakka</v>
          </cell>
          <cell r="C446" t="str">
            <v>Department of Computer Science and Engineering, until 31.12.2015</v>
          </cell>
          <cell r="D446" t="str">
            <v>Computer Science and Eng.</v>
          </cell>
          <cell r="E446">
            <v>25</v>
          </cell>
          <cell r="F446">
            <v>24060</v>
          </cell>
          <cell r="G446">
            <v>445</v>
          </cell>
          <cell r="H446">
            <v>40756</v>
          </cell>
          <cell r="I446">
            <v>42369</v>
          </cell>
          <cell r="J446">
            <v>4</v>
          </cell>
          <cell r="K446" t="str">
            <v>Osasto</v>
          </cell>
          <cell r="L446">
            <v>24062</v>
          </cell>
          <cell r="M446" t="str">
            <v>TIETO- JA SÄHKÖTEKNIIKAN TIEDEKUNTA</v>
          </cell>
          <cell r="N446">
            <v>24</v>
          </cell>
          <cell r="O446" t="str">
            <v>Oulun yliopisto</v>
          </cell>
          <cell r="P446">
            <v>2410</v>
          </cell>
          <cell r="Q446" t="str">
            <v>Tiedekunnat</v>
          </cell>
          <cell r="R446">
            <v>24062</v>
          </cell>
          <cell r="S446" t="str">
            <v>TIETO- JA SÄHKÖTEKNIIKAN TIEDEKUNTA</v>
          </cell>
          <cell r="T446" t="str">
            <v>TST</v>
          </cell>
        </row>
        <row r="447">
          <cell r="A447">
            <v>240588</v>
          </cell>
          <cell r="B447" t="str">
            <v>CWC 31.12.2014 saakka</v>
          </cell>
          <cell r="C447" t="str">
            <v>Centre for Wireless Communications, until 31.12.2014</v>
          </cell>
          <cell r="D447" t="str">
            <v>CWC</v>
          </cell>
          <cell r="E447">
            <v>3</v>
          </cell>
          <cell r="F447">
            <v>240588</v>
          </cell>
          <cell r="G447">
            <v>446</v>
          </cell>
          <cell r="H447">
            <v>34700</v>
          </cell>
          <cell r="I447">
            <v>42004</v>
          </cell>
          <cell r="J447">
            <v>5</v>
          </cell>
          <cell r="K447" t="str">
            <v>Tulosyksikkö</v>
          </cell>
          <cell r="L447">
            <v>24061</v>
          </cell>
          <cell r="M447" t="str">
            <v>Tietoliikennetekniikan osasto 31.12.2015 saakka</v>
          </cell>
          <cell r="N447">
            <v>24</v>
          </cell>
          <cell r="O447" t="str">
            <v>Oulun yliopisto</v>
          </cell>
          <cell r="P447">
            <v>2410</v>
          </cell>
          <cell r="Q447" t="str">
            <v>Tiedekunnat</v>
          </cell>
          <cell r="R447">
            <v>24062</v>
          </cell>
          <cell r="S447" t="str">
            <v>TIETO- JA SÄHKÖTEKNIIKAN TIEDEKUNTA</v>
          </cell>
          <cell r="T447" t="str">
            <v>TST</v>
          </cell>
        </row>
        <row r="448">
          <cell r="A448">
            <v>2405880</v>
          </cell>
          <cell r="B448" t="str">
            <v>CWC 31.12.2014 saakka</v>
          </cell>
          <cell r="C448" t="str">
            <v>Centre for Wireless Communications, until 31.12.2014</v>
          </cell>
          <cell r="D448" t="str">
            <v>CWC</v>
          </cell>
          <cell r="E448">
            <v>3</v>
          </cell>
          <cell r="F448">
            <v>2405880</v>
          </cell>
          <cell r="G448">
            <v>447</v>
          </cell>
          <cell r="H448">
            <v>39814</v>
          </cell>
          <cell r="I448">
            <v>42004</v>
          </cell>
          <cell r="J448">
            <v>6</v>
          </cell>
          <cell r="K448" t="str">
            <v>Kustannuspaikka</v>
          </cell>
          <cell r="L448">
            <v>240588</v>
          </cell>
          <cell r="M448" t="str">
            <v>CWC 31.12.2014 saakka</v>
          </cell>
          <cell r="N448">
            <v>24</v>
          </cell>
          <cell r="O448" t="str">
            <v>Oulun yliopisto</v>
          </cell>
          <cell r="P448">
            <v>2410</v>
          </cell>
          <cell r="Q448" t="str">
            <v>Tiedekunnat</v>
          </cell>
          <cell r="R448">
            <v>24062</v>
          </cell>
          <cell r="S448" t="str">
            <v>TIETO- JA SÄHKÖTEKNIIKAN TIEDEKUNTA</v>
          </cell>
          <cell r="T448" t="str">
            <v>TST</v>
          </cell>
        </row>
        <row r="449">
          <cell r="A449">
            <v>2405841</v>
          </cell>
          <cell r="B449" t="str">
            <v>Intelligent Systems 31.12.2015 saakka</v>
          </cell>
          <cell r="C449" t="str">
            <v>Intelligent Systems, until 31.12.2015</v>
          </cell>
          <cell r="D449" t="str">
            <v>Intelligent Systems</v>
          </cell>
          <cell r="E449">
            <v>19</v>
          </cell>
          <cell r="F449">
            <v>2405841</v>
          </cell>
          <cell r="G449">
            <v>448</v>
          </cell>
          <cell r="H449">
            <v>40909</v>
          </cell>
          <cell r="I449">
            <v>42369</v>
          </cell>
          <cell r="J449">
            <v>6</v>
          </cell>
          <cell r="K449" t="str">
            <v>Kustannuspaikka</v>
          </cell>
          <cell r="L449">
            <v>240584</v>
          </cell>
          <cell r="M449" t="str">
            <v>Konenäkö ja signaalianalyysi</v>
          </cell>
          <cell r="N449">
            <v>24</v>
          </cell>
          <cell r="O449" t="str">
            <v>Oulun yliopisto</v>
          </cell>
          <cell r="P449">
            <v>2410</v>
          </cell>
          <cell r="Q449" t="str">
            <v>Tiedekunnat</v>
          </cell>
          <cell r="R449">
            <v>24062</v>
          </cell>
          <cell r="S449" t="str">
            <v>TIETO- JA SÄHKÖTEKNIIKAN TIEDEKUNTA</v>
          </cell>
          <cell r="T449" t="str">
            <v>TST</v>
          </cell>
        </row>
        <row r="450">
          <cell r="A450">
            <v>2405842</v>
          </cell>
          <cell r="B450" t="str">
            <v>BME-ResearchArea 31.12.2015 saakka</v>
          </cell>
          <cell r="C450" t="str">
            <v>BME-ResearchArea, until 31.12.2015</v>
          </cell>
          <cell r="D450" t="str">
            <v>BME-ResearchArea</v>
          </cell>
          <cell r="E450">
            <v>16</v>
          </cell>
          <cell r="F450">
            <v>2405842</v>
          </cell>
          <cell r="G450">
            <v>449</v>
          </cell>
          <cell r="H450">
            <v>40909</v>
          </cell>
          <cell r="I450">
            <v>42369</v>
          </cell>
          <cell r="J450">
            <v>6</v>
          </cell>
          <cell r="K450" t="str">
            <v>Kustannuspaikka</v>
          </cell>
          <cell r="L450">
            <v>240584</v>
          </cell>
          <cell r="M450" t="str">
            <v>Konenäkö ja signaalianalyysi</v>
          </cell>
          <cell r="N450">
            <v>24</v>
          </cell>
          <cell r="O450" t="str">
            <v>Oulun yliopisto</v>
          </cell>
          <cell r="P450">
            <v>2410</v>
          </cell>
          <cell r="Q450" t="str">
            <v>Tiedekunnat</v>
          </cell>
          <cell r="R450">
            <v>24062</v>
          </cell>
          <cell r="S450" t="str">
            <v>TIETO- JA SÄHKÖTEKNIIKAN TIEDEKUNTA</v>
          </cell>
          <cell r="T450" t="str">
            <v>TST</v>
          </cell>
        </row>
        <row r="451">
          <cell r="A451">
            <v>2405843</v>
          </cell>
          <cell r="B451" t="str">
            <v>Interactive Spaces 31.12.2015 saakka</v>
          </cell>
          <cell r="C451" t="str">
            <v>Interactive Spaces, until 31.12.2015</v>
          </cell>
          <cell r="D451" t="str">
            <v>Interactive Spaces</v>
          </cell>
          <cell r="E451">
            <v>18</v>
          </cell>
          <cell r="F451">
            <v>2405843</v>
          </cell>
          <cell r="G451">
            <v>450</v>
          </cell>
          <cell r="H451">
            <v>40909</v>
          </cell>
          <cell r="I451">
            <v>42369</v>
          </cell>
          <cell r="J451">
            <v>6</v>
          </cell>
          <cell r="K451" t="str">
            <v>Kustannuspaikka</v>
          </cell>
          <cell r="L451">
            <v>240584</v>
          </cell>
          <cell r="M451" t="str">
            <v>Konenäkö ja signaalianalyysi</v>
          </cell>
          <cell r="N451">
            <v>24</v>
          </cell>
          <cell r="O451" t="str">
            <v>Oulun yliopisto</v>
          </cell>
          <cell r="P451">
            <v>2410</v>
          </cell>
          <cell r="Q451" t="str">
            <v>Tiedekunnat</v>
          </cell>
          <cell r="R451">
            <v>24062</v>
          </cell>
          <cell r="S451" t="str">
            <v>TIETO- JA SÄHKÖTEKNIIKAN TIEDEKUNTA</v>
          </cell>
          <cell r="T451" t="str">
            <v>TST</v>
          </cell>
        </row>
        <row r="452">
          <cell r="A452">
            <v>2405844</v>
          </cell>
          <cell r="B452" t="str">
            <v>CMV-MP 31.12.2015 saakka</v>
          </cell>
          <cell r="C452" t="str">
            <v>CMV-MP, until 31.12.2015</v>
          </cell>
          <cell r="D452" t="str">
            <v>CMV-MP</v>
          </cell>
          <cell r="E452">
            <v>6</v>
          </cell>
          <cell r="F452">
            <v>2405844</v>
          </cell>
          <cell r="G452">
            <v>451</v>
          </cell>
          <cell r="H452">
            <v>40909</v>
          </cell>
          <cell r="I452">
            <v>42369</v>
          </cell>
          <cell r="J452">
            <v>6</v>
          </cell>
          <cell r="K452" t="str">
            <v>Kustannuspaikka</v>
          </cell>
          <cell r="L452">
            <v>240584</v>
          </cell>
          <cell r="M452" t="str">
            <v>Konenäkö ja signaalianalyysi</v>
          </cell>
          <cell r="N452">
            <v>24</v>
          </cell>
          <cell r="O452" t="str">
            <v>Oulun yliopisto</v>
          </cell>
          <cell r="P452">
            <v>2410</v>
          </cell>
          <cell r="Q452" t="str">
            <v>Tiedekunnat</v>
          </cell>
          <cell r="R452">
            <v>24062</v>
          </cell>
          <cell r="S452" t="str">
            <v>TIETO- JA SÄHKÖTEKNIIKAN TIEDEKUNTA</v>
          </cell>
          <cell r="T452" t="str">
            <v>TST</v>
          </cell>
        </row>
        <row r="453">
          <cell r="A453">
            <v>2405845</v>
          </cell>
          <cell r="B453" t="str">
            <v>CMV-OS 31.12.2015 saakka</v>
          </cell>
          <cell r="C453" t="str">
            <v>CMV-OS, until 31.12.2015</v>
          </cell>
          <cell r="D453" t="str">
            <v>CMV-OS</v>
          </cell>
          <cell r="E453">
            <v>6</v>
          </cell>
          <cell r="F453">
            <v>2405845</v>
          </cell>
          <cell r="G453">
            <v>452</v>
          </cell>
          <cell r="H453">
            <v>40909</v>
          </cell>
          <cell r="I453">
            <v>42369</v>
          </cell>
          <cell r="J453">
            <v>6</v>
          </cell>
          <cell r="K453" t="str">
            <v>Kustannuspaikka</v>
          </cell>
          <cell r="L453">
            <v>240584</v>
          </cell>
          <cell r="M453" t="str">
            <v>Konenäkö ja signaalianalyysi</v>
          </cell>
          <cell r="N453">
            <v>24</v>
          </cell>
          <cell r="O453" t="str">
            <v>Oulun yliopisto</v>
          </cell>
          <cell r="P453">
            <v>2410</v>
          </cell>
          <cell r="Q453" t="str">
            <v>Tiedekunnat</v>
          </cell>
          <cell r="R453">
            <v>24062</v>
          </cell>
          <cell r="S453" t="str">
            <v>TIETO- JA SÄHKÖTEKNIIKAN TIEDEKUNTA</v>
          </cell>
          <cell r="T453" t="str">
            <v>TST</v>
          </cell>
        </row>
        <row r="454">
          <cell r="A454">
            <v>2405846</v>
          </cell>
          <cell r="B454" t="str">
            <v>CMV-JH 31.12.2015 saakka</v>
          </cell>
          <cell r="C454" t="str">
            <v>CMV-JH, until 31.12.2015</v>
          </cell>
          <cell r="D454" t="str">
            <v>CMV-JH</v>
          </cell>
          <cell r="E454">
            <v>6</v>
          </cell>
          <cell r="F454">
            <v>2405846</v>
          </cell>
          <cell r="G454">
            <v>453</v>
          </cell>
          <cell r="H454">
            <v>40909</v>
          </cell>
          <cell r="I454">
            <v>42369</v>
          </cell>
          <cell r="J454">
            <v>6</v>
          </cell>
          <cell r="K454" t="str">
            <v>Kustannuspaikka</v>
          </cell>
          <cell r="L454">
            <v>240584</v>
          </cell>
          <cell r="M454" t="str">
            <v>Konenäkö ja signaalianalyysi</v>
          </cell>
          <cell r="N454">
            <v>24</v>
          </cell>
          <cell r="O454" t="str">
            <v>Oulun yliopisto</v>
          </cell>
          <cell r="P454">
            <v>2410</v>
          </cell>
          <cell r="Q454" t="str">
            <v>Tiedekunnat</v>
          </cell>
          <cell r="R454">
            <v>24062</v>
          </cell>
          <cell r="S454" t="str">
            <v>TIETO- JA SÄHKÖTEKNIIKAN TIEDEKUNTA</v>
          </cell>
          <cell r="T454" t="str">
            <v>TST</v>
          </cell>
        </row>
        <row r="455">
          <cell r="A455">
            <v>2405847</v>
          </cell>
          <cell r="B455" t="str">
            <v>Mediateam 31.12.2015 saakka</v>
          </cell>
          <cell r="C455" t="str">
            <v>Mediateam, until 31.12.2015</v>
          </cell>
          <cell r="D455" t="str">
            <v>Mediateam</v>
          </cell>
          <cell r="E455">
            <v>9</v>
          </cell>
          <cell r="F455">
            <v>2405847</v>
          </cell>
          <cell r="G455">
            <v>454</v>
          </cell>
          <cell r="H455">
            <v>40909</v>
          </cell>
          <cell r="I455">
            <v>42369</v>
          </cell>
          <cell r="J455">
            <v>6</v>
          </cell>
          <cell r="K455" t="str">
            <v>Kustannuspaikka</v>
          </cell>
          <cell r="L455">
            <v>240584</v>
          </cell>
          <cell r="M455" t="str">
            <v>Konenäkö ja signaalianalyysi</v>
          </cell>
          <cell r="N455">
            <v>24</v>
          </cell>
          <cell r="O455" t="str">
            <v>Oulun yliopisto</v>
          </cell>
          <cell r="P455">
            <v>2410</v>
          </cell>
          <cell r="Q455" t="str">
            <v>Tiedekunnat</v>
          </cell>
          <cell r="R455">
            <v>24062</v>
          </cell>
          <cell r="S455" t="str">
            <v>TIETO- JA SÄHKÖTEKNIIKAN TIEDEKUNTA</v>
          </cell>
          <cell r="T455" t="str">
            <v>TST</v>
          </cell>
        </row>
        <row r="456">
          <cell r="A456">
            <v>2405848</v>
          </cell>
          <cell r="B456" t="str">
            <v>MT-Kostakos 31.12.2015 saakka</v>
          </cell>
          <cell r="C456" t="str">
            <v>MT-Kostakos, until 31.12.2015</v>
          </cell>
          <cell r="D456" t="str">
            <v>MT-Kostakos</v>
          </cell>
          <cell r="E456">
            <v>11</v>
          </cell>
          <cell r="F456">
            <v>2405848</v>
          </cell>
          <cell r="G456">
            <v>455</v>
          </cell>
          <cell r="H456">
            <v>40909</v>
          </cell>
          <cell r="I456">
            <v>42369</v>
          </cell>
          <cell r="J456">
            <v>6</v>
          </cell>
          <cell r="K456" t="str">
            <v>Kustannuspaikka</v>
          </cell>
          <cell r="L456">
            <v>240584</v>
          </cell>
          <cell r="M456" t="str">
            <v>Konenäkö ja signaalianalyysi</v>
          </cell>
          <cell r="N456">
            <v>24</v>
          </cell>
          <cell r="O456" t="str">
            <v>Oulun yliopisto</v>
          </cell>
          <cell r="P456">
            <v>2410</v>
          </cell>
          <cell r="Q456" t="str">
            <v>Tiedekunnat</v>
          </cell>
          <cell r="R456">
            <v>24062</v>
          </cell>
          <cell r="S456" t="str">
            <v>TIETO- JA SÄHKÖTEKNIIKAN TIEDEKUNTA</v>
          </cell>
          <cell r="T456" t="str">
            <v>TST</v>
          </cell>
        </row>
        <row r="457">
          <cell r="A457">
            <v>2405849</v>
          </cell>
          <cell r="B457" t="str">
            <v>Mediateam-MY 31.12.2015 saakka</v>
          </cell>
          <cell r="C457" t="str">
            <v>Mediateam-MY, until 31.12.2015</v>
          </cell>
          <cell r="D457" t="str">
            <v>Mediateam-MY</v>
          </cell>
          <cell r="E457">
            <v>12</v>
          </cell>
          <cell r="F457">
            <v>2405849</v>
          </cell>
          <cell r="G457">
            <v>456</v>
          </cell>
          <cell r="H457">
            <v>40909</v>
          </cell>
          <cell r="I457">
            <v>42369</v>
          </cell>
          <cell r="J457">
            <v>6</v>
          </cell>
          <cell r="K457" t="str">
            <v>Kustannuspaikka</v>
          </cell>
          <cell r="L457">
            <v>240584</v>
          </cell>
          <cell r="M457" t="str">
            <v>Konenäkö ja signaalianalyysi</v>
          </cell>
          <cell r="N457">
            <v>24</v>
          </cell>
          <cell r="O457" t="str">
            <v>Oulun yliopisto</v>
          </cell>
          <cell r="P457">
            <v>2410</v>
          </cell>
          <cell r="Q457" t="str">
            <v>Tiedekunnat</v>
          </cell>
          <cell r="R457">
            <v>24062</v>
          </cell>
          <cell r="S457" t="str">
            <v>TIETO- JA SÄHKÖTEKNIIKAN TIEDEKUNTA</v>
          </cell>
          <cell r="T457" t="str">
            <v>TST</v>
          </cell>
        </row>
        <row r="458">
          <cell r="A458">
            <v>24061</v>
          </cell>
          <cell r="B458" t="str">
            <v>Tietoliikennetekniikan osasto 31.12.2015 saakka</v>
          </cell>
          <cell r="C458" t="str">
            <v>Department of Communications Engineering, until 31.12.2015</v>
          </cell>
          <cell r="D458" t="str">
            <v>Communications Engineering</v>
          </cell>
          <cell r="E458">
            <v>26</v>
          </cell>
          <cell r="F458">
            <v>24061</v>
          </cell>
          <cell r="G458">
            <v>457</v>
          </cell>
          <cell r="H458">
            <v>40756</v>
          </cell>
          <cell r="I458">
            <v>42369</v>
          </cell>
          <cell r="J458">
            <v>4</v>
          </cell>
          <cell r="K458" t="str">
            <v>Osasto</v>
          </cell>
          <cell r="L458">
            <v>24062</v>
          </cell>
          <cell r="M458" t="str">
            <v>TIETO- JA SÄHKÖTEKNIIKAN TIEDEKUNTA</v>
          </cell>
          <cell r="N458">
            <v>24</v>
          </cell>
          <cell r="O458" t="str">
            <v>Oulun yliopisto</v>
          </cell>
          <cell r="P458">
            <v>2410</v>
          </cell>
          <cell r="Q458" t="str">
            <v>Tiedekunnat</v>
          </cell>
          <cell r="R458">
            <v>24062</v>
          </cell>
          <cell r="S458" t="str">
            <v>TIETO- JA SÄHKÖTEKNIIKAN TIEDEKUNTA</v>
          </cell>
          <cell r="T458" t="str">
            <v>TST</v>
          </cell>
        </row>
        <row r="459">
          <cell r="A459">
            <v>240592</v>
          </cell>
          <cell r="B459" t="str">
            <v>Tietoliikennetekniikan osaston yhteiset 31.12.2013 saakka</v>
          </cell>
          <cell r="C459" t="str">
            <v>Department of Communications Engineering, until 31.12.2013</v>
          </cell>
          <cell r="D459" t="str">
            <v>Communications Engineering</v>
          </cell>
          <cell r="E459">
            <v>26</v>
          </cell>
          <cell r="F459">
            <v>240592</v>
          </cell>
          <cell r="G459">
            <v>458</v>
          </cell>
          <cell r="H459">
            <v>40756</v>
          </cell>
          <cell r="I459">
            <v>41639</v>
          </cell>
          <cell r="J459">
            <v>5</v>
          </cell>
          <cell r="K459" t="str">
            <v>Tulosyksikkö</v>
          </cell>
          <cell r="L459">
            <v>24061</v>
          </cell>
          <cell r="M459" t="str">
            <v>Tietoliikennetekniikan osasto 31.12.2015 saakka</v>
          </cell>
          <cell r="N459">
            <v>24</v>
          </cell>
          <cell r="O459" t="str">
            <v>Oulun yliopisto</v>
          </cell>
          <cell r="P459">
            <v>2410</v>
          </cell>
          <cell r="Q459" t="str">
            <v>Tiedekunnat</v>
          </cell>
          <cell r="R459">
            <v>24062</v>
          </cell>
          <cell r="S459" t="str">
            <v>TIETO- JA SÄHKÖTEKNIIKAN TIEDEKUNTA</v>
          </cell>
          <cell r="T459" t="str">
            <v>TST</v>
          </cell>
        </row>
        <row r="460">
          <cell r="A460">
            <v>2405920</v>
          </cell>
          <cell r="B460" t="str">
            <v>Tietoliikennetekniikan osaston yhteiset 31.12.2013 saakka</v>
          </cell>
          <cell r="C460" t="str">
            <v>Department of Communications Engineering, until 31.12.2013</v>
          </cell>
          <cell r="D460" t="str">
            <v>Communications Engineering</v>
          </cell>
          <cell r="E460">
            <v>26</v>
          </cell>
          <cell r="F460">
            <v>2405920</v>
          </cell>
          <cell r="G460">
            <v>459</v>
          </cell>
          <cell r="H460">
            <v>40756</v>
          </cell>
          <cell r="I460">
            <v>41639</v>
          </cell>
          <cell r="J460">
            <v>6</v>
          </cell>
          <cell r="K460" t="str">
            <v>Kustannuspaikka</v>
          </cell>
          <cell r="L460">
            <v>240592</v>
          </cell>
          <cell r="M460" t="str">
            <v>Tietoliikennetekniikan osaston yhteiset 31.12.2013 saakka</v>
          </cell>
          <cell r="N460">
            <v>24</v>
          </cell>
          <cell r="O460" t="str">
            <v>Oulun yliopisto</v>
          </cell>
          <cell r="P460">
            <v>2410</v>
          </cell>
          <cell r="Q460" t="str">
            <v>Tiedekunnat</v>
          </cell>
          <cell r="R460">
            <v>24062</v>
          </cell>
          <cell r="S460" t="str">
            <v>TIETO- JA SÄHKÖTEKNIIKAN TIEDEKUNTA</v>
          </cell>
          <cell r="T460" t="str">
            <v>TST</v>
          </cell>
        </row>
        <row r="461">
          <cell r="A461">
            <v>24025</v>
          </cell>
          <cell r="B461" t="str">
            <v>KAIVANNAISALAN TIEDEKUNTA 31.12.2018 saakka</v>
          </cell>
          <cell r="C461" t="str">
            <v>OULU MINING SCHOOL, until 31.12.2018</v>
          </cell>
          <cell r="D461" t="str">
            <v>OMS</v>
          </cell>
          <cell r="E461">
            <v>3</v>
          </cell>
          <cell r="F461">
            <v>24025</v>
          </cell>
          <cell r="G461">
            <v>460</v>
          </cell>
          <cell r="H461">
            <v>41852</v>
          </cell>
          <cell r="I461">
            <v>2958465</v>
          </cell>
          <cell r="J461">
            <v>3</v>
          </cell>
          <cell r="K461" t="str">
            <v>Tiedekunta</v>
          </cell>
          <cell r="L461">
            <v>2410</v>
          </cell>
          <cell r="M461" t="str">
            <v>Tiedekunnat</v>
          </cell>
          <cell r="N461">
            <v>24</v>
          </cell>
          <cell r="O461" t="str">
            <v>Oulun yliopisto</v>
          </cell>
          <cell r="P461">
            <v>2410</v>
          </cell>
          <cell r="Q461" t="str">
            <v>Tiedekunnat</v>
          </cell>
          <cell r="R461">
            <v>24025</v>
          </cell>
          <cell r="S461" t="str">
            <v>KAIVANNAISALAN TIEDEKUNTA 31.12.2018 saakka</v>
          </cell>
          <cell r="T461" t="str">
            <v>OMS</v>
          </cell>
        </row>
        <row r="462">
          <cell r="A462">
            <v>240204</v>
          </cell>
          <cell r="B462" t="str">
            <v>Geotieteiden laitos 31.12.2014 saakka</v>
          </cell>
          <cell r="C462" t="str">
            <v>Department of Geosciences, until 31.12.2014</v>
          </cell>
          <cell r="D462" t="str">
            <v>Department of Geosciences</v>
          </cell>
          <cell r="E462">
            <v>25</v>
          </cell>
          <cell r="F462">
            <v>240204</v>
          </cell>
          <cell r="G462">
            <v>461</v>
          </cell>
          <cell r="H462">
            <v>34700</v>
          </cell>
          <cell r="I462">
            <v>42004</v>
          </cell>
          <cell r="J462">
            <v>5</v>
          </cell>
          <cell r="K462" t="str">
            <v>Tulosyksikkö</v>
          </cell>
          <cell r="L462">
            <v>24025</v>
          </cell>
          <cell r="M462" t="str">
            <v>KAIVANNAISALAN TIEDEKUNTA 31.12.2018 saakka</v>
          </cell>
          <cell r="N462">
            <v>24</v>
          </cell>
          <cell r="O462" t="str">
            <v>Oulun yliopisto</v>
          </cell>
          <cell r="P462">
            <v>2410</v>
          </cell>
          <cell r="Q462" t="str">
            <v>Tiedekunnat</v>
          </cell>
          <cell r="R462">
            <v>24025</v>
          </cell>
          <cell r="S462" t="str">
            <v>KAIVANNAISALAN TIEDEKUNTA 31.12.2018 saakka</v>
          </cell>
          <cell r="T462" t="str">
            <v>OMS</v>
          </cell>
        </row>
        <row r="463">
          <cell r="A463">
            <v>2402040</v>
          </cell>
          <cell r="B463" t="str">
            <v>Geotieteiden laitos yhteiset 31.12.2014 saakka</v>
          </cell>
          <cell r="C463" t="str">
            <v>Department of Geosciences, until 31.12.2014</v>
          </cell>
          <cell r="D463" t="str">
            <v>Department of Geosciences</v>
          </cell>
          <cell r="E463">
            <v>25</v>
          </cell>
          <cell r="F463">
            <v>2402040</v>
          </cell>
          <cell r="G463">
            <v>462</v>
          </cell>
          <cell r="H463">
            <v>39814</v>
          </cell>
          <cell r="I463">
            <v>42004</v>
          </cell>
          <cell r="J463">
            <v>6</v>
          </cell>
          <cell r="K463" t="str">
            <v>Kustannuspaikka</v>
          </cell>
          <cell r="L463">
            <v>240204</v>
          </cell>
          <cell r="M463" t="str">
            <v>Geotieteiden laitos 31.12.2014 saakka</v>
          </cell>
          <cell r="N463">
            <v>24</v>
          </cell>
          <cell r="O463" t="str">
            <v>Oulun yliopisto</v>
          </cell>
          <cell r="P463">
            <v>2410</v>
          </cell>
          <cell r="Q463" t="str">
            <v>Tiedekunnat</v>
          </cell>
          <cell r="R463">
            <v>24025</v>
          </cell>
          <cell r="S463" t="str">
            <v>KAIVANNAISALAN TIEDEKUNTA 31.12.2018 saakka</v>
          </cell>
          <cell r="T463" t="str">
            <v>OMS</v>
          </cell>
        </row>
        <row r="464">
          <cell r="A464">
            <v>2402041</v>
          </cell>
          <cell r="B464" t="str">
            <v>Geologia ja mineralogia 31.12.2013 saakka</v>
          </cell>
          <cell r="C464" t="str">
            <v>Geology and Mineralogy, until 31.12.2013</v>
          </cell>
          <cell r="D464" t="str">
            <v>Geology and Mineralogy</v>
          </cell>
          <cell r="E464">
            <v>22</v>
          </cell>
          <cell r="F464">
            <v>2402041</v>
          </cell>
          <cell r="G464">
            <v>463</v>
          </cell>
          <cell r="H464">
            <v>39814</v>
          </cell>
          <cell r="I464">
            <v>41639</v>
          </cell>
          <cell r="J464">
            <v>6</v>
          </cell>
          <cell r="K464" t="str">
            <v>Kustannuspaikka</v>
          </cell>
          <cell r="L464">
            <v>240204</v>
          </cell>
          <cell r="M464" t="str">
            <v>Geotieteiden laitos 31.12.2014 saakka</v>
          </cell>
          <cell r="N464">
            <v>24</v>
          </cell>
          <cell r="O464" t="str">
            <v>Oulun yliopisto</v>
          </cell>
          <cell r="P464">
            <v>2410</v>
          </cell>
          <cell r="Q464" t="str">
            <v>Tiedekunnat</v>
          </cell>
          <cell r="R464">
            <v>24025</v>
          </cell>
          <cell r="S464" t="str">
            <v>KAIVANNAISALAN TIEDEKUNTA 31.12.2018 saakka</v>
          </cell>
          <cell r="T464" t="str">
            <v>OMS</v>
          </cell>
        </row>
        <row r="465">
          <cell r="A465">
            <v>2402042</v>
          </cell>
          <cell r="B465" t="str">
            <v>Maaperägeologia 31.12.2013 saakka</v>
          </cell>
          <cell r="C465" t="str">
            <v>Surficial Geology, until 31.12.2013</v>
          </cell>
          <cell r="D465" t="str">
            <v>Surficial Geology</v>
          </cell>
          <cell r="E465">
            <v>17</v>
          </cell>
          <cell r="F465">
            <v>2402042</v>
          </cell>
          <cell r="G465">
            <v>464</v>
          </cell>
          <cell r="H465">
            <v>39814</v>
          </cell>
          <cell r="I465">
            <v>41639</v>
          </cell>
          <cell r="J465">
            <v>6</v>
          </cell>
          <cell r="K465" t="str">
            <v>Kustannuspaikka</v>
          </cell>
          <cell r="L465">
            <v>240204</v>
          </cell>
          <cell r="M465" t="str">
            <v>Geotieteiden laitos 31.12.2014 saakka</v>
          </cell>
          <cell r="N465">
            <v>24</v>
          </cell>
          <cell r="O465" t="str">
            <v>Oulun yliopisto</v>
          </cell>
          <cell r="P465">
            <v>2410</v>
          </cell>
          <cell r="Q465" t="str">
            <v>Tiedekunnat</v>
          </cell>
          <cell r="R465">
            <v>24025</v>
          </cell>
          <cell r="S465" t="str">
            <v>KAIVANNAISALAN TIEDEKUNTA 31.12.2018 saakka</v>
          </cell>
          <cell r="T465" t="str">
            <v>OMS</v>
          </cell>
        </row>
        <row r="466">
          <cell r="A466">
            <v>240710</v>
          </cell>
          <cell r="B466" t="str">
            <v>Oulu Mining School 31.12.2014 saakka</v>
          </cell>
          <cell r="C466" t="str">
            <v>Oulu Mining School, until 31.12.2014</v>
          </cell>
          <cell r="D466" t="str">
            <v>Oulu Mining School</v>
          </cell>
          <cell r="E466">
            <v>18</v>
          </cell>
          <cell r="F466">
            <v>240710</v>
          </cell>
          <cell r="G466">
            <v>465</v>
          </cell>
          <cell r="H466">
            <v>41030</v>
          </cell>
          <cell r="I466">
            <v>42004</v>
          </cell>
          <cell r="J466">
            <v>5</v>
          </cell>
          <cell r="K466" t="str">
            <v>Tulosyksikkö</v>
          </cell>
          <cell r="L466">
            <v>24025</v>
          </cell>
          <cell r="M466" t="str">
            <v>KAIVANNAISALAN TIEDEKUNTA 31.12.2018 saakka</v>
          </cell>
          <cell r="N466">
            <v>24</v>
          </cell>
          <cell r="O466" t="str">
            <v>Oulun yliopisto</v>
          </cell>
          <cell r="P466">
            <v>2410</v>
          </cell>
          <cell r="Q466" t="str">
            <v>Tiedekunnat</v>
          </cell>
          <cell r="R466">
            <v>24025</v>
          </cell>
          <cell r="S466" t="str">
            <v>KAIVANNAISALAN TIEDEKUNTA 31.12.2018 saakka</v>
          </cell>
          <cell r="T466" t="str">
            <v>OMS</v>
          </cell>
        </row>
        <row r="467">
          <cell r="A467">
            <v>2407100</v>
          </cell>
          <cell r="B467" t="str">
            <v>Oulu Mining School 31.12.2014 saakka</v>
          </cell>
          <cell r="C467" t="str">
            <v>Oulu Mining School, until 31.12.2014</v>
          </cell>
          <cell r="D467" t="str">
            <v>Oulu Mining School</v>
          </cell>
          <cell r="E467">
            <v>18</v>
          </cell>
          <cell r="F467">
            <v>2407100</v>
          </cell>
          <cell r="G467">
            <v>466</v>
          </cell>
          <cell r="H467">
            <v>41030</v>
          </cell>
          <cell r="I467">
            <v>42004</v>
          </cell>
          <cell r="J467">
            <v>6</v>
          </cell>
          <cell r="K467" t="str">
            <v>Kustannuspaikka</v>
          </cell>
          <cell r="L467">
            <v>240710</v>
          </cell>
          <cell r="M467" t="str">
            <v>Oulu Mining School 31.12.2014 saakka</v>
          </cell>
          <cell r="N467">
            <v>24</v>
          </cell>
          <cell r="O467" t="str">
            <v>Oulun yliopisto</v>
          </cell>
          <cell r="P467">
            <v>2410</v>
          </cell>
          <cell r="Q467" t="str">
            <v>Tiedekunnat</v>
          </cell>
          <cell r="R467">
            <v>24025</v>
          </cell>
          <cell r="S467" t="str">
            <v>KAIVANNAISALAN TIEDEKUNTA 31.12.2018 saakka</v>
          </cell>
          <cell r="T467" t="str">
            <v>OMS</v>
          </cell>
        </row>
        <row r="468">
          <cell r="A468">
            <v>24051</v>
          </cell>
          <cell r="B468" t="str">
            <v>ARKKITEHTUURIN TIEDEKUNTA 31.12.2018 saakka</v>
          </cell>
          <cell r="C468" t="str">
            <v>OULU SCHOOL OF ARCHITECTURE, until 31.12.2018</v>
          </cell>
          <cell r="D468" t="str">
            <v>OSA</v>
          </cell>
          <cell r="E468">
            <v>3</v>
          </cell>
          <cell r="F468">
            <v>24051</v>
          </cell>
          <cell r="G468">
            <v>467</v>
          </cell>
          <cell r="H468">
            <v>41640</v>
          </cell>
          <cell r="I468">
            <v>43465</v>
          </cell>
          <cell r="J468">
            <v>3</v>
          </cell>
          <cell r="K468" t="str">
            <v>Tiedekunta</v>
          </cell>
          <cell r="L468">
            <v>2410</v>
          </cell>
          <cell r="M468" t="str">
            <v>Tiedekunnat</v>
          </cell>
          <cell r="N468">
            <v>24</v>
          </cell>
          <cell r="O468" t="str">
            <v>Oulun yliopisto</v>
          </cell>
          <cell r="P468">
            <v>2410</v>
          </cell>
          <cell r="Q468" t="str">
            <v>Tiedekunnat</v>
          </cell>
          <cell r="R468">
            <v>24051</v>
          </cell>
          <cell r="S468" t="str">
            <v>ARKKITEHTUURIN TIEDEKUNTA 31.12.2018 saakka</v>
          </cell>
          <cell r="T468" t="str">
            <v>ArkTK</v>
          </cell>
        </row>
        <row r="469">
          <cell r="A469">
            <v>240511</v>
          </cell>
          <cell r="B469" t="str">
            <v>Valokuvauslaboratorio 31.12.2013 saakka</v>
          </cell>
          <cell r="C469" t="str">
            <v>Photography Laboratory, until 31.12.2013</v>
          </cell>
          <cell r="D469" t="str">
            <v>Photography Laboratory</v>
          </cell>
          <cell r="E469">
            <v>22</v>
          </cell>
          <cell r="F469">
            <v>240511</v>
          </cell>
          <cell r="G469">
            <v>468</v>
          </cell>
          <cell r="H469">
            <v>34700</v>
          </cell>
          <cell r="I469">
            <v>41639</v>
          </cell>
          <cell r="J469">
            <v>5</v>
          </cell>
          <cell r="K469" t="str">
            <v>Tulosyksikkö</v>
          </cell>
          <cell r="L469">
            <v>24051</v>
          </cell>
          <cell r="M469" t="str">
            <v>ARKKITEHTUURIN TIEDEKUNTA 31.12.2018 saakka</v>
          </cell>
          <cell r="N469">
            <v>24</v>
          </cell>
          <cell r="O469" t="str">
            <v>Oulun yliopisto</v>
          </cell>
          <cell r="P469">
            <v>2410</v>
          </cell>
          <cell r="Q469" t="str">
            <v>Tiedekunnat</v>
          </cell>
          <cell r="R469">
            <v>24051</v>
          </cell>
          <cell r="S469" t="str">
            <v>ARKKITEHTUURIN TIEDEKUNTA 31.12.2018 saakka</v>
          </cell>
          <cell r="T469" t="str">
            <v>ArkTK</v>
          </cell>
        </row>
        <row r="470">
          <cell r="A470">
            <v>2405110</v>
          </cell>
          <cell r="B470" t="str">
            <v>Valokuvauslaboratorio 31.12.2013 saakka</v>
          </cell>
          <cell r="C470" t="str">
            <v>Photography Laboratory, until 31.12.2013</v>
          </cell>
          <cell r="D470" t="str">
            <v>Photography Laboratory</v>
          </cell>
          <cell r="E470">
            <v>22</v>
          </cell>
          <cell r="F470">
            <v>2405110</v>
          </cell>
          <cell r="G470">
            <v>469</v>
          </cell>
          <cell r="H470">
            <v>39814</v>
          </cell>
          <cell r="I470">
            <v>41639</v>
          </cell>
          <cell r="J470">
            <v>6</v>
          </cell>
          <cell r="K470" t="str">
            <v>Kustannuspaikka</v>
          </cell>
          <cell r="L470">
            <v>240511</v>
          </cell>
          <cell r="M470" t="str">
            <v>Valokuvauslaboratorio 31.12.2013 saakka</v>
          </cell>
          <cell r="N470">
            <v>24</v>
          </cell>
          <cell r="O470" t="str">
            <v>Oulun yliopisto</v>
          </cell>
          <cell r="P470">
            <v>2410</v>
          </cell>
          <cell r="Q470" t="str">
            <v>Tiedekunnat</v>
          </cell>
          <cell r="R470">
            <v>24051</v>
          </cell>
          <cell r="S470" t="str">
            <v>ARKKITEHTUURIN TIEDEKUNTA 31.12.2018 saakka</v>
          </cell>
          <cell r="T470" t="str">
            <v>ArkTK</v>
          </cell>
        </row>
        <row r="471">
          <cell r="A471">
            <v>240512</v>
          </cell>
          <cell r="B471" t="str">
            <v>Arkkitehtuurin historian ja korjaussuunnittelun laboratorio 31.12.2013 saakka</v>
          </cell>
          <cell r="C471" t="str">
            <v>History of Architecture Laboratory, until 31.12.2013</v>
          </cell>
          <cell r="D471" t="str">
            <v>History of Architecture Lab.</v>
          </cell>
          <cell r="E471">
            <v>28</v>
          </cell>
          <cell r="F471">
            <v>240512</v>
          </cell>
          <cell r="G471">
            <v>470</v>
          </cell>
          <cell r="H471">
            <v>34700</v>
          </cell>
          <cell r="I471">
            <v>41639</v>
          </cell>
          <cell r="J471">
            <v>5</v>
          </cell>
          <cell r="K471" t="str">
            <v>Tulosyksikkö</v>
          </cell>
          <cell r="L471">
            <v>24051</v>
          </cell>
          <cell r="M471" t="str">
            <v>ARKKITEHTUURIN TIEDEKUNTA 31.12.2018 saakka</v>
          </cell>
          <cell r="N471">
            <v>24</v>
          </cell>
          <cell r="O471" t="str">
            <v>Oulun yliopisto</v>
          </cell>
          <cell r="P471">
            <v>2410</v>
          </cell>
          <cell r="Q471" t="str">
            <v>Tiedekunnat</v>
          </cell>
          <cell r="R471">
            <v>24051</v>
          </cell>
          <cell r="S471" t="str">
            <v>ARKKITEHTUURIN TIEDEKUNTA 31.12.2018 saakka</v>
          </cell>
          <cell r="T471" t="str">
            <v>ArkTK</v>
          </cell>
        </row>
        <row r="472">
          <cell r="A472">
            <v>2405120</v>
          </cell>
          <cell r="B472" t="str">
            <v>Arkkitehtuurin historian ja korjaussuunnittelun laboratorio 31.12.2013 saakka</v>
          </cell>
          <cell r="C472" t="str">
            <v>History of Architecture Laboratory, until 31.12.2013</v>
          </cell>
          <cell r="D472" t="str">
            <v>History of Architecture Lab.</v>
          </cell>
          <cell r="E472">
            <v>28</v>
          </cell>
          <cell r="F472">
            <v>2405120</v>
          </cell>
          <cell r="G472">
            <v>471</v>
          </cell>
          <cell r="H472">
            <v>39814</v>
          </cell>
          <cell r="I472">
            <v>41639</v>
          </cell>
          <cell r="J472">
            <v>6</v>
          </cell>
          <cell r="K472" t="str">
            <v>Kustannuspaikka</v>
          </cell>
          <cell r="L472">
            <v>240512</v>
          </cell>
          <cell r="M472" t="str">
            <v>Arkkitehtuurin historian ja korjaussuunnittelun laboratorio 31.12.2013 saakka</v>
          </cell>
          <cell r="N472">
            <v>24</v>
          </cell>
          <cell r="O472" t="str">
            <v>Oulun yliopisto</v>
          </cell>
          <cell r="P472">
            <v>2410</v>
          </cell>
          <cell r="Q472" t="str">
            <v>Tiedekunnat</v>
          </cell>
          <cell r="R472">
            <v>24051</v>
          </cell>
          <cell r="S472" t="str">
            <v>ARKKITEHTUURIN TIEDEKUNTA 31.12.2018 saakka</v>
          </cell>
          <cell r="T472" t="str">
            <v>ArkTK</v>
          </cell>
        </row>
        <row r="473">
          <cell r="A473">
            <v>240513</v>
          </cell>
          <cell r="B473" t="str">
            <v>Nykyarkkitehtuurin laboratorio 31.12.2013 saakka</v>
          </cell>
          <cell r="C473" t="str">
            <v>Contemporary Architecture Laboratory, until 31.12.2013</v>
          </cell>
          <cell r="D473" t="str">
            <v>Contemporary Architecture Lab.</v>
          </cell>
          <cell r="E473">
            <v>30</v>
          </cell>
          <cell r="F473">
            <v>240513</v>
          </cell>
          <cell r="G473">
            <v>472</v>
          </cell>
          <cell r="H473">
            <v>34700</v>
          </cell>
          <cell r="I473">
            <v>41639</v>
          </cell>
          <cell r="J473">
            <v>5</v>
          </cell>
          <cell r="K473" t="str">
            <v>Tulosyksikkö</v>
          </cell>
          <cell r="L473">
            <v>24051</v>
          </cell>
          <cell r="M473" t="str">
            <v>ARKKITEHTUURIN TIEDEKUNTA 31.12.2018 saakka</v>
          </cell>
          <cell r="N473">
            <v>24</v>
          </cell>
          <cell r="O473" t="str">
            <v>Oulun yliopisto</v>
          </cell>
          <cell r="P473">
            <v>2410</v>
          </cell>
          <cell r="Q473" t="str">
            <v>Tiedekunnat</v>
          </cell>
          <cell r="R473">
            <v>24051</v>
          </cell>
          <cell r="S473" t="str">
            <v>ARKKITEHTUURIN TIEDEKUNTA 31.12.2018 saakka</v>
          </cell>
          <cell r="T473" t="str">
            <v>ArkTK</v>
          </cell>
        </row>
        <row r="474">
          <cell r="A474">
            <v>2405130</v>
          </cell>
          <cell r="B474" t="str">
            <v>Nykyarkkitehtuurin laboratorio 31.12.2013 saakka</v>
          </cell>
          <cell r="C474" t="str">
            <v>Contemporary Architecture Laboratory, until 31.12.2013</v>
          </cell>
          <cell r="D474" t="str">
            <v>Contemporary Architecture Lab.</v>
          </cell>
          <cell r="E474">
            <v>30</v>
          </cell>
          <cell r="F474">
            <v>2405130</v>
          </cell>
          <cell r="G474">
            <v>473</v>
          </cell>
          <cell r="H474">
            <v>39814</v>
          </cell>
          <cell r="I474">
            <v>41639</v>
          </cell>
          <cell r="J474">
            <v>6</v>
          </cell>
          <cell r="K474" t="str">
            <v>Kustannuspaikka</v>
          </cell>
          <cell r="L474">
            <v>240513</v>
          </cell>
          <cell r="M474" t="str">
            <v>Nykyarkkitehtuurin laboratorio 31.12.2013 saakka</v>
          </cell>
          <cell r="N474">
            <v>24</v>
          </cell>
          <cell r="O474" t="str">
            <v>Oulun yliopisto</v>
          </cell>
          <cell r="P474">
            <v>2410</v>
          </cell>
          <cell r="Q474" t="str">
            <v>Tiedekunnat</v>
          </cell>
          <cell r="R474">
            <v>24051</v>
          </cell>
          <cell r="S474" t="str">
            <v>ARKKITEHTUURIN TIEDEKUNTA 31.12.2018 saakka</v>
          </cell>
          <cell r="T474" t="str">
            <v>ArkTK</v>
          </cell>
        </row>
        <row r="475">
          <cell r="A475">
            <v>240514</v>
          </cell>
          <cell r="B475" t="str">
            <v>Rakennussuunnittelun laboratorio 31.12.2013 saakka</v>
          </cell>
          <cell r="C475" t="str">
            <v>Building Performance and Construction Laboratory, until 31.12.2013</v>
          </cell>
          <cell r="D475" t="str">
            <v>Building Perf. and Constr. Lab</v>
          </cell>
          <cell r="E475">
            <v>30</v>
          </cell>
          <cell r="F475">
            <v>240514</v>
          </cell>
          <cell r="G475">
            <v>474</v>
          </cell>
          <cell r="H475">
            <v>34700</v>
          </cell>
          <cell r="I475">
            <v>41639</v>
          </cell>
          <cell r="J475">
            <v>5</v>
          </cell>
          <cell r="K475" t="str">
            <v>Tulosyksikkö</v>
          </cell>
          <cell r="L475">
            <v>24051</v>
          </cell>
          <cell r="M475" t="str">
            <v>ARKKITEHTUURIN TIEDEKUNTA 31.12.2018 saakka</v>
          </cell>
          <cell r="N475">
            <v>24</v>
          </cell>
          <cell r="O475" t="str">
            <v>Oulun yliopisto</v>
          </cell>
          <cell r="P475">
            <v>2410</v>
          </cell>
          <cell r="Q475" t="str">
            <v>Tiedekunnat</v>
          </cell>
          <cell r="R475">
            <v>24051</v>
          </cell>
          <cell r="S475" t="str">
            <v>ARKKITEHTUURIN TIEDEKUNTA 31.12.2018 saakka</v>
          </cell>
          <cell r="T475" t="str">
            <v>ArkTK</v>
          </cell>
        </row>
        <row r="476">
          <cell r="A476">
            <v>2405140</v>
          </cell>
          <cell r="B476" t="str">
            <v>Rakennussuunnittelun laboratorio 31.12.2013 saakka</v>
          </cell>
          <cell r="C476" t="str">
            <v>Building Performance and Construction Laboratory, until 31.12.2013</v>
          </cell>
          <cell r="D476" t="str">
            <v>Building Perf. and Constr. Lab</v>
          </cell>
          <cell r="E476">
            <v>30</v>
          </cell>
          <cell r="F476">
            <v>2405140</v>
          </cell>
          <cell r="G476">
            <v>475</v>
          </cell>
          <cell r="H476">
            <v>39814</v>
          </cell>
          <cell r="I476">
            <v>41639</v>
          </cell>
          <cell r="J476">
            <v>6</v>
          </cell>
          <cell r="K476" t="str">
            <v>Kustannuspaikka</v>
          </cell>
          <cell r="L476">
            <v>240514</v>
          </cell>
          <cell r="M476" t="str">
            <v>Rakennussuunnittelun laboratorio 31.12.2013 saakka</v>
          </cell>
          <cell r="N476">
            <v>24</v>
          </cell>
          <cell r="O476" t="str">
            <v>Oulun yliopisto</v>
          </cell>
          <cell r="P476">
            <v>2410</v>
          </cell>
          <cell r="Q476" t="str">
            <v>Tiedekunnat</v>
          </cell>
          <cell r="R476">
            <v>24051</v>
          </cell>
          <cell r="S476" t="str">
            <v>ARKKITEHTUURIN TIEDEKUNTA 31.12.2018 saakka</v>
          </cell>
          <cell r="T476" t="str">
            <v>ArkTK</v>
          </cell>
        </row>
        <row r="477">
          <cell r="A477">
            <v>240515</v>
          </cell>
          <cell r="B477" t="str">
            <v>Korjausrakentamisen laboratorio 31.12.2013 saakka</v>
          </cell>
          <cell r="C477" t="str">
            <v>Building Preservation Laboratory, until 31.12.2013</v>
          </cell>
          <cell r="D477" t="str">
            <v>Building Preservation Lab.</v>
          </cell>
          <cell r="E477">
            <v>26</v>
          </cell>
          <cell r="F477">
            <v>240515</v>
          </cell>
          <cell r="G477">
            <v>476</v>
          </cell>
          <cell r="H477">
            <v>34700</v>
          </cell>
          <cell r="I477">
            <v>41639</v>
          </cell>
          <cell r="J477">
            <v>5</v>
          </cell>
          <cell r="K477" t="str">
            <v>Tulosyksikkö</v>
          </cell>
          <cell r="L477">
            <v>24051</v>
          </cell>
          <cell r="M477" t="str">
            <v>ARKKITEHTUURIN TIEDEKUNTA 31.12.2018 saakka</v>
          </cell>
          <cell r="N477">
            <v>24</v>
          </cell>
          <cell r="O477" t="str">
            <v>Oulun yliopisto</v>
          </cell>
          <cell r="P477">
            <v>2410</v>
          </cell>
          <cell r="Q477" t="str">
            <v>Tiedekunnat</v>
          </cell>
          <cell r="R477">
            <v>24051</v>
          </cell>
          <cell r="S477" t="str">
            <v>ARKKITEHTUURIN TIEDEKUNTA 31.12.2018 saakka</v>
          </cell>
          <cell r="T477" t="str">
            <v>ArkTK</v>
          </cell>
        </row>
        <row r="478">
          <cell r="A478">
            <v>2405150</v>
          </cell>
          <cell r="B478" t="str">
            <v>Korjausrakentamisen laboratorio 31.12.2013 saakka</v>
          </cell>
          <cell r="C478" t="str">
            <v>Building Preservation Laboratory, until 31.12.2013</v>
          </cell>
          <cell r="D478" t="str">
            <v>Building Preservation Lab.</v>
          </cell>
          <cell r="E478">
            <v>26</v>
          </cell>
          <cell r="F478">
            <v>2405150</v>
          </cell>
          <cell r="G478">
            <v>477</v>
          </cell>
          <cell r="H478">
            <v>39814</v>
          </cell>
          <cell r="I478">
            <v>41639</v>
          </cell>
          <cell r="J478">
            <v>6</v>
          </cell>
          <cell r="K478" t="str">
            <v>Kustannuspaikka</v>
          </cell>
          <cell r="L478">
            <v>240515</v>
          </cell>
          <cell r="M478" t="str">
            <v>Korjausrakentamisen laboratorio 31.12.2013 saakka</v>
          </cell>
          <cell r="N478">
            <v>24</v>
          </cell>
          <cell r="O478" t="str">
            <v>Oulun yliopisto</v>
          </cell>
          <cell r="P478">
            <v>2410</v>
          </cell>
          <cell r="Q478" t="str">
            <v>Tiedekunnat</v>
          </cell>
          <cell r="R478">
            <v>24051</v>
          </cell>
          <cell r="S478" t="str">
            <v>ARKKITEHTUURIN TIEDEKUNTA 31.12.2018 saakka</v>
          </cell>
          <cell r="T478" t="str">
            <v>ArkTK</v>
          </cell>
        </row>
        <row r="479">
          <cell r="A479">
            <v>240516</v>
          </cell>
          <cell r="B479" t="str">
            <v>Yhdyskuntasuunnittelun laboratorio 31.12.2013 saakka</v>
          </cell>
          <cell r="C479" t="str">
            <v>Laboratory of Planning and Urban Design, until 31.12.2013</v>
          </cell>
          <cell r="D479" t="str">
            <v>Planning and Urban Design Lab.</v>
          </cell>
          <cell r="E479">
            <v>30</v>
          </cell>
          <cell r="F479">
            <v>240516</v>
          </cell>
          <cell r="G479">
            <v>478</v>
          </cell>
          <cell r="H479">
            <v>34700</v>
          </cell>
          <cell r="I479">
            <v>41639</v>
          </cell>
          <cell r="J479">
            <v>5</v>
          </cell>
          <cell r="K479" t="str">
            <v>Tulosyksikkö</v>
          </cell>
          <cell r="L479">
            <v>24051</v>
          </cell>
          <cell r="M479" t="str">
            <v>ARKKITEHTUURIN TIEDEKUNTA 31.12.2018 saakka</v>
          </cell>
          <cell r="N479">
            <v>24</v>
          </cell>
          <cell r="O479" t="str">
            <v>Oulun yliopisto</v>
          </cell>
          <cell r="P479">
            <v>2410</v>
          </cell>
          <cell r="Q479" t="str">
            <v>Tiedekunnat</v>
          </cell>
          <cell r="R479">
            <v>24051</v>
          </cell>
          <cell r="S479" t="str">
            <v>ARKKITEHTUURIN TIEDEKUNTA 31.12.2018 saakka</v>
          </cell>
          <cell r="T479" t="str">
            <v>ArkTK</v>
          </cell>
        </row>
        <row r="480">
          <cell r="A480">
            <v>2405160</v>
          </cell>
          <cell r="B480" t="str">
            <v>Yhdyskuntasuunnittelun laboratorio 31.12.2013 saakka</v>
          </cell>
          <cell r="C480" t="str">
            <v>Laboratory of Planning and Urban Design, until 31.12.2013</v>
          </cell>
          <cell r="D480" t="str">
            <v>Planning and Urban Design Lab.</v>
          </cell>
          <cell r="E480">
            <v>30</v>
          </cell>
          <cell r="F480">
            <v>2405160</v>
          </cell>
          <cell r="G480">
            <v>479</v>
          </cell>
          <cell r="H480">
            <v>39814</v>
          </cell>
          <cell r="I480">
            <v>41639</v>
          </cell>
          <cell r="J480">
            <v>6</v>
          </cell>
          <cell r="K480" t="str">
            <v>Kustannuspaikka</v>
          </cell>
          <cell r="L480">
            <v>240516</v>
          </cell>
          <cell r="M480" t="str">
            <v>Yhdyskuntasuunnittelun laboratorio 31.12.2013 saakka</v>
          </cell>
          <cell r="N480">
            <v>24</v>
          </cell>
          <cell r="O480" t="str">
            <v>Oulun yliopisto</v>
          </cell>
          <cell r="P480">
            <v>2410</v>
          </cell>
          <cell r="Q480" t="str">
            <v>Tiedekunnat</v>
          </cell>
          <cell r="R480">
            <v>24051</v>
          </cell>
          <cell r="S480" t="str">
            <v>ARKKITEHTUURIN TIEDEKUNTA 31.12.2018 saakka</v>
          </cell>
          <cell r="T480" t="str">
            <v>ArkTK</v>
          </cell>
        </row>
        <row r="481">
          <cell r="A481">
            <v>24058</v>
          </cell>
          <cell r="B481" t="str">
            <v>Sähkö- ja tietotekniikan osasto 31.7.2011 saakka</v>
          </cell>
          <cell r="C481" t="str">
            <v>Department of Electrical and Information Engineering, until 31.7.2011</v>
          </cell>
          <cell r="D481" t="str">
            <v>Electrical and Informat. Eng.</v>
          </cell>
          <cell r="E481">
            <v>29</v>
          </cell>
          <cell r="F481">
            <v>24058</v>
          </cell>
          <cell r="G481">
            <v>480</v>
          </cell>
          <cell r="H481">
            <v>34700</v>
          </cell>
          <cell r="I481">
            <v>40755</v>
          </cell>
          <cell r="J481">
            <v>4</v>
          </cell>
          <cell r="K481" t="str">
            <v>Osasto</v>
          </cell>
          <cell r="L481">
            <v>24050</v>
          </cell>
          <cell r="M481" t="str">
            <v>TEKNILLINEN TIEDEKUNTA</v>
          </cell>
          <cell r="N481">
            <v>24</v>
          </cell>
          <cell r="O481" t="str">
            <v>Oulun yliopisto</v>
          </cell>
          <cell r="P481">
            <v>2410</v>
          </cell>
          <cell r="Q481" t="str">
            <v>Tiedekunnat</v>
          </cell>
          <cell r="R481">
            <v>24050</v>
          </cell>
          <cell r="S481" t="str">
            <v>TEKNILLINEN TIEDEKUNTA</v>
          </cell>
          <cell r="T481" t="str">
            <v>TTK</v>
          </cell>
        </row>
        <row r="482">
          <cell r="A482">
            <v>240580</v>
          </cell>
          <cell r="B482" t="str">
            <v>Sähkö- ja tietotekniikan osasto 31.7.2011 saakka</v>
          </cell>
          <cell r="C482" t="str">
            <v>Department of Electrical and Information Engineering, until 31.7.2011</v>
          </cell>
          <cell r="D482" t="str">
            <v>Electrical and Informat. Eng.</v>
          </cell>
          <cell r="E482">
            <v>29</v>
          </cell>
          <cell r="F482">
            <v>240580</v>
          </cell>
          <cell r="G482">
            <v>481</v>
          </cell>
          <cell r="H482">
            <v>34700</v>
          </cell>
          <cell r="I482">
            <v>40755</v>
          </cell>
          <cell r="J482">
            <v>5</v>
          </cell>
          <cell r="K482" t="str">
            <v>Tulosyksikkö</v>
          </cell>
          <cell r="L482">
            <v>24058</v>
          </cell>
          <cell r="M482" t="str">
            <v>Sähkö- ja tietotekniikan osasto 31.7.2011 saakka</v>
          </cell>
          <cell r="N482">
            <v>24</v>
          </cell>
          <cell r="O482" t="str">
            <v>Oulun yliopisto</v>
          </cell>
          <cell r="P482">
            <v>2410</v>
          </cell>
          <cell r="Q482" t="str">
            <v>Tiedekunnat</v>
          </cell>
          <cell r="R482">
            <v>24050</v>
          </cell>
          <cell r="S482" t="str">
            <v>TEKNILLINEN TIEDEKUNTA</v>
          </cell>
          <cell r="T482" t="str">
            <v>TTK</v>
          </cell>
        </row>
        <row r="483">
          <cell r="A483">
            <v>2405800</v>
          </cell>
          <cell r="B483" t="str">
            <v>Sähkö- ja tietotekniikan osasto 31.7.2011 saakka</v>
          </cell>
          <cell r="C483" t="str">
            <v>Department of Electrical and Information Engineering, until 31.7.2011</v>
          </cell>
          <cell r="D483" t="str">
            <v>Electrical and Informat. Eng.</v>
          </cell>
          <cell r="E483">
            <v>29</v>
          </cell>
          <cell r="F483">
            <v>2405800</v>
          </cell>
          <cell r="G483">
            <v>482</v>
          </cell>
          <cell r="H483">
            <v>39814</v>
          </cell>
          <cell r="I483">
            <v>40755</v>
          </cell>
          <cell r="J483">
            <v>6</v>
          </cell>
          <cell r="K483" t="str">
            <v>Kustannuspaikka</v>
          </cell>
          <cell r="L483">
            <v>240580</v>
          </cell>
          <cell r="M483" t="str">
            <v>Sähkö- ja tietotekniikan osasto 31.7.2011 saakka</v>
          </cell>
          <cell r="N483">
            <v>24</v>
          </cell>
          <cell r="O483" t="str">
            <v>Oulun yliopisto</v>
          </cell>
          <cell r="P483">
            <v>2410</v>
          </cell>
          <cell r="Q483" t="str">
            <v>Tiedekunnat</v>
          </cell>
          <cell r="R483">
            <v>24050</v>
          </cell>
          <cell r="S483" t="str">
            <v>TEKNILLINEN TIEDEKUNTA</v>
          </cell>
          <cell r="T483" t="str">
            <v>TTK</v>
          </cell>
        </row>
        <row r="484">
          <cell r="A484">
            <v>2420</v>
          </cell>
          <cell r="B484" t="str">
            <v>Painoalat</v>
          </cell>
          <cell r="C484" t="str">
            <v>Multidisciplinary Research Centres</v>
          </cell>
          <cell r="D484" t="str">
            <v>Multidiscipl. Research Centres</v>
          </cell>
          <cell r="E484">
            <v>30</v>
          </cell>
          <cell r="F484">
            <v>2420</v>
          </cell>
          <cell r="G484">
            <v>483</v>
          </cell>
          <cell r="H484">
            <v>34700</v>
          </cell>
          <cell r="I484">
            <v>2958465</v>
          </cell>
          <cell r="J484">
            <v>2</v>
          </cell>
          <cell r="K484" t="str">
            <v>Dummy</v>
          </cell>
          <cell r="L484">
            <v>24</v>
          </cell>
          <cell r="M484" t="str">
            <v>Oulun yliopisto</v>
          </cell>
          <cell r="N484">
            <v>24</v>
          </cell>
          <cell r="O484" t="str">
            <v>Oulun yliopisto</v>
          </cell>
          <cell r="P484">
            <v>2420</v>
          </cell>
          <cell r="Q484" t="str">
            <v>Painoalat</v>
          </cell>
          <cell r="R484" t="str">
            <v>#</v>
          </cell>
          <cell r="S484" t="str">
            <v>kohdistamaton</v>
          </cell>
          <cell r="T484" t="str">
            <v>kohdistamaton</v>
          </cell>
        </row>
        <row r="485">
          <cell r="A485">
            <v>24064</v>
          </cell>
          <cell r="B485" t="str">
            <v>Eudaimonia</v>
          </cell>
          <cell r="C485" t="str">
            <v>Eudaimonia</v>
          </cell>
          <cell r="D485" t="str">
            <v>Eudaimonia</v>
          </cell>
          <cell r="E485">
            <v>10</v>
          </cell>
          <cell r="F485">
            <v>24064</v>
          </cell>
          <cell r="G485">
            <v>484</v>
          </cell>
          <cell r="H485">
            <v>41275</v>
          </cell>
          <cell r="I485">
            <v>2958465</v>
          </cell>
          <cell r="J485">
            <v>3</v>
          </cell>
          <cell r="K485" t="str">
            <v>Tiedekunta</v>
          </cell>
          <cell r="L485">
            <v>2420</v>
          </cell>
          <cell r="M485" t="str">
            <v>Painoalat</v>
          </cell>
          <cell r="N485">
            <v>24</v>
          </cell>
          <cell r="O485" t="str">
            <v>Oulun yliopisto</v>
          </cell>
          <cell r="P485">
            <v>2420</v>
          </cell>
          <cell r="Q485" t="str">
            <v>Painoalat</v>
          </cell>
          <cell r="R485">
            <v>24064</v>
          </cell>
          <cell r="S485" t="str">
            <v>Eudaimonia</v>
          </cell>
          <cell r="T485" t="str">
            <v>Eudaimonia</v>
          </cell>
        </row>
        <row r="486">
          <cell r="A486">
            <v>240640</v>
          </cell>
          <cell r="B486" t="str">
            <v>Eudaimonia</v>
          </cell>
          <cell r="C486" t="str">
            <v>Eudaimonia</v>
          </cell>
          <cell r="D486" t="str">
            <v>Eudaimonia</v>
          </cell>
          <cell r="E486">
            <v>10</v>
          </cell>
          <cell r="F486">
            <v>240640</v>
          </cell>
          <cell r="G486">
            <v>485</v>
          </cell>
          <cell r="H486">
            <v>41275</v>
          </cell>
          <cell r="I486">
            <v>2958465</v>
          </cell>
          <cell r="J486">
            <v>5</v>
          </cell>
          <cell r="K486" t="str">
            <v>Tulosyksikkö</v>
          </cell>
          <cell r="L486">
            <v>24064</v>
          </cell>
          <cell r="M486" t="str">
            <v>Eudaimonia</v>
          </cell>
          <cell r="N486">
            <v>24</v>
          </cell>
          <cell r="O486" t="str">
            <v>Oulun yliopisto</v>
          </cell>
          <cell r="P486">
            <v>2420</v>
          </cell>
          <cell r="Q486" t="str">
            <v>Painoalat</v>
          </cell>
          <cell r="R486">
            <v>24064</v>
          </cell>
          <cell r="S486" t="str">
            <v>Eudaimonia</v>
          </cell>
          <cell r="T486" t="str">
            <v>Eudaimonia</v>
          </cell>
        </row>
        <row r="487">
          <cell r="A487">
            <v>2406400</v>
          </cell>
          <cell r="B487" t="str">
            <v>Eudaimonia</v>
          </cell>
          <cell r="C487" t="str">
            <v>Eudaimonia</v>
          </cell>
          <cell r="D487" t="str">
            <v>Eudaimonia</v>
          </cell>
          <cell r="E487">
            <v>10</v>
          </cell>
          <cell r="F487">
            <v>2406400</v>
          </cell>
          <cell r="G487">
            <v>486</v>
          </cell>
          <cell r="H487">
            <v>41275</v>
          </cell>
          <cell r="I487">
            <v>2958465</v>
          </cell>
          <cell r="J487">
            <v>6</v>
          </cell>
          <cell r="K487" t="str">
            <v>Kustannuspaikka</v>
          </cell>
          <cell r="L487">
            <v>240640</v>
          </cell>
          <cell r="M487" t="str">
            <v>Eudaimonia</v>
          </cell>
          <cell r="N487">
            <v>24</v>
          </cell>
          <cell r="O487" t="str">
            <v>Oulun yliopisto</v>
          </cell>
          <cell r="P487">
            <v>2420</v>
          </cell>
          <cell r="Q487" t="str">
            <v>Painoalat</v>
          </cell>
          <cell r="R487">
            <v>24064</v>
          </cell>
          <cell r="S487" t="str">
            <v>Eudaimonia</v>
          </cell>
          <cell r="T487" t="str">
            <v>Eudaimonia</v>
          </cell>
        </row>
        <row r="488">
          <cell r="A488">
            <v>24066</v>
          </cell>
          <cell r="B488" t="str">
            <v>Biocenter</v>
          </cell>
          <cell r="C488" t="str">
            <v>Biocenter</v>
          </cell>
          <cell r="D488" t="str">
            <v>Biocenter</v>
          </cell>
          <cell r="E488">
            <v>9</v>
          </cell>
          <cell r="F488">
            <v>24066</v>
          </cell>
          <cell r="G488">
            <v>487</v>
          </cell>
          <cell r="H488">
            <v>42370</v>
          </cell>
          <cell r="I488">
            <v>2958465</v>
          </cell>
          <cell r="J488">
            <v>3</v>
          </cell>
          <cell r="K488" t="str">
            <v>Tiedekunta</v>
          </cell>
          <cell r="L488">
            <v>2420</v>
          </cell>
          <cell r="M488" t="str">
            <v>Painoalat</v>
          </cell>
          <cell r="N488">
            <v>24</v>
          </cell>
          <cell r="O488" t="str">
            <v>Oulun yliopisto</v>
          </cell>
          <cell r="P488">
            <v>2420</v>
          </cell>
          <cell r="Q488" t="str">
            <v>Painoalat</v>
          </cell>
          <cell r="R488">
            <v>24066</v>
          </cell>
          <cell r="S488" t="str">
            <v>Biocenter</v>
          </cell>
          <cell r="T488" t="str">
            <v>Biocenter</v>
          </cell>
        </row>
        <row r="489">
          <cell r="A489">
            <v>240681</v>
          </cell>
          <cell r="B489" t="str">
            <v>Biocenter</v>
          </cell>
          <cell r="C489" t="str">
            <v>Biocenter</v>
          </cell>
          <cell r="D489" t="str">
            <v>Biocenter</v>
          </cell>
          <cell r="E489">
            <v>9</v>
          </cell>
          <cell r="F489">
            <v>240681</v>
          </cell>
          <cell r="G489">
            <v>488</v>
          </cell>
          <cell r="H489">
            <v>42370</v>
          </cell>
          <cell r="I489">
            <v>2958465</v>
          </cell>
          <cell r="J489">
            <v>5</v>
          </cell>
          <cell r="K489" t="str">
            <v>Tulosyksikkö</v>
          </cell>
          <cell r="L489">
            <v>24066</v>
          </cell>
          <cell r="M489" t="str">
            <v>Biocenter</v>
          </cell>
          <cell r="N489">
            <v>24</v>
          </cell>
          <cell r="O489" t="str">
            <v>Oulun yliopisto</v>
          </cell>
          <cell r="P489">
            <v>2420</v>
          </cell>
          <cell r="Q489" t="str">
            <v>Painoalat</v>
          </cell>
          <cell r="R489">
            <v>24066</v>
          </cell>
          <cell r="S489" t="str">
            <v>Biocenter</v>
          </cell>
          <cell r="T489" t="str">
            <v>Biocenter</v>
          </cell>
        </row>
        <row r="490">
          <cell r="A490">
            <v>2406810</v>
          </cell>
          <cell r="B490" t="str">
            <v>Biocenter</v>
          </cell>
          <cell r="C490" t="str">
            <v>Biocenter</v>
          </cell>
          <cell r="D490" t="str">
            <v>Biocenter</v>
          </cell>
          <cell r="E490">
            <v>9</v>
          </cell>
          <cell r="F490">
            <v>2406810</v>
          </cell>
          <cell r="G490">
            <v>489</v>
          </cell>
          <cell r="H490">
            <v>42370</v>
          </cell>
          <cell r="I490">
            <v>2958465</v>
          </cell>
          <cell r="J490">
            <v>6</v>
          </cell>
          <cell r="K490" t="str">
            <v>Kustannuspaikka</v>
          </cell>
          <cell r="L490">
            <v>240681</v>
          </cell>
          <cell r="M490" t="str">
            <v>Biocenter</v>
          </cell>
          <cell r="N490">
            <v>24</v>
          </cell>
          <cell r="O490" t="str">
            <v>Oulun yliopisto</v>
          </cell>
          <cell r="P490">
            <v>2420</v>
          </cell>
          <cell r="Q490" t="str">
            <v>Painoalat</v>
          </cell>
          <cell r="R490">
            <v>24066</v>
          </cell>
          <cell r="S490" t="str">
            <v>Biocenter</v>
          </cell>
          <cell r="T490" t="str">
            <v>Biocenter</v>
          </cell>
        </row>
        <row r="491">
          <cell r="A491">
            <v>24068</v>
          </cell>
          <cell r="B491" t="str">
            <v>Infotech</v>
          </cell>
          <cell r="C491" t="str">
            <v>Infotech</v>
          </cell>
          <cell r="D491" t="str">
            <v>Infotech</v>
          </cell>
          <cell r="E491">
            <v>8</v>
          </cell>
          <cell r="F491">
            <v>24068</v>
          </cell>
          <cell r="G491">
            <v>490</v>
          </cell>
          <cell r="H491">
            <v>34700</v>
          </cell>
          <cell r="I491">
            <v>2958465</v>
          </cell>
          <cell r="J491">
            <v>3</v>
          </cell>
          <cell r="K491" t="str">
            <v>Tiedekunta</v>
          </cell>
          <cell r="L491">
            <v>2420</v>
          </cell>
          <cell r="M491" t="str">
            <v>Painoalat</v>
          </cell>
          <cell r="N491">
            <v>24</v>
          </cell>
          <cell r="O491" t="str">
            <v>Oulun yliopisto</v>
          </cell>
          <cell r="P491">
            <v>2420</v>
          </cell>
          <cell r="Q491" t="str">
            <v>Painoalat</v>
          </cell>
          <cell r="R491">
            <v>24068</v>
          </cell>
          <cell r="S491" t="str">
            <v>Infotech</v>
          </cell>
          <cell r="T491" t="str">
            <v>Infotech</v>
          </cell>
        </row>
        <row r="492">
          <cell r="A492">
            <v>240680</v>
          </cell>
          <cell r="B492" t="str">
            <v>Infotech</v>
          </cell>
          <cell r="C492" t="str">
            <v>Infotech</v>
          </cell>
          <cell r="D492" t="str">
            <v>Infotech</v>
          </cell>
          <cell r="E492">
            <v>8</v>
          </cell>
          <cell r="F492">
            <v>240680</v>
          </cell>
          <cell r="G492">
            <v>491</v>
          </cell>
          <cell r="H492">
            <v>34700</v>
          </cell>
          <cell r="I492">
            <v>2958465</v>
          </cell>
          <cell r="J492">
            <v>5</v>
          </cell>
          <cell r="K492" t="str">
            <v>Tulosyksikkö</v>
          </cell>
          <cell r="L492">
            <v>24068</v>
          </cell>
          <cell r="M492" t="str">
            <v>Infotech</v>
          </cell>
          <cell r="N492">
            <v>24</v>
          </cell>
          <cell r="O492" t="str">
            <v>Oulun yliopisto</v>
          </cell>
          <cell r="P492">
            <v>2420</v>
          </cell>
          <cell r="Q492" t="str">
            <v>Painoalat</v>
          </cell>
          <cell r="R492">
            <v>24068</v>
          </cell>
          <cell r="S492" t="str">
            <v>Infotech</v>
          </cell>
          <cell r="T492" t="str">
            <v>Infotech</v>
          </cell>
        </row>
        <row r="493">
          <cell r="A493">
            <v>2406800</v>
          </cell>
          <cell r="B493" t="str">
            <v>Infotech</v>
          </cell>
          <cell r="C493" t="str">
            <v>Infotech</v>
          </cell>
          <cell r="D493" t="str">
            <v>Infotech</v>
          </cell>
          <cell r="E493">
            <v>8</v>
          </cell>
          <cell r="F493">
            <v>2406800</v>
          </cell>
          <cell r="G493">
            <v>492</v>
          </cell>
          <cell r="H493">
            <v>39814</v>
          </cell>
          <cell r="I493">
            <v>2958465</v>
          </cell>
          <cell r="J493">
            <v>6</v>
          </cell>
          <cell r="K493" t="str">
            <v>Kustannuspaikka</v>
          </cell>
          <cell r="L493">
            <v>240680</v>
          </cell>
          <cell r="M493" t="str">
            <v>Infotech</v>
          </cell>
          <cell r="N493">
            <v>24</v>
          </cell>
          <cell r="O493" t="str">
            <v>Oulun yliopisto</v>
          </cell>
          <cell r="P493">
            <v>2420</v>
          </cell>
          <cell r="Q493" t="str">
            <v>Painoalat</v>
          </cell>
          <cell r="R493">
            <v>24068</v>
          </cell>
          <cell r="S493" t="str">
            <v>Infotech</v>
          </cell>
          <cell r="T493" t="str">
            <v>Infotech</v>
          </cell>
        </row>
        <row r="494">
          <cell r="A494">
            <v>24077</v>
          </cell>
          <cell r="B494" t="str">
            <v>Thule-instituutti</v>
          </cell>
          <cell r="C494" t="str">
            <v>Thule Institute</v>
          </cell>
          <cell r="D494" t="str">
            <v>Thule</v>
          </cell>
          <cell r="E494">
            <v>5</v>
          </cell>
          <cell r="F494">
            <v>24077</v>
          </cell>
          <cell r="G494">
            <v>493</v>
          </cell>
          <cell r="H494">
            <v>34700</v>
          </cell>
          <cell r="I494">
            <v>2958465</v>
          </cell>
          <cell r="J494">
            <v>3</v>
          </cell>
          <cell r="K494" t="str">
            <v>Tiedekunta</v>
          </cell>
          <cell r="L494">
            <v>2420</v>
          </cell>
          <cell r="M494" t="str">
            <v>Painoalat</v>
          </cell>
          <cell r="N494">
            <v>24</v>
          </cell>
          <cell r="O494" t="str">
            <v>Oulun yliopisto</v>
          </cell>
          <cell r="P494">
            <v>2420</v>
          </cell>
          <cell r="Q494" t="str">
            <v>Painoalat</v>
          </cell>
          <cell r="R494">
            <v>24077</v>
          </cell>
          <cell r="S494" t="str">
            <v>Thule-instituutti</v>
          </cell>
          <cell r="T494" t="str">
            <v>Thule</v>
          </cell>
        </row>
        <row r="495">
          <cell r="A495">
            <v>240770</v>
          </cell>
          <cell r="B495" t="str">
            <v>Thule-instituutti</v>
          </cell>
          <cell r="C495" t="str">
            <v>Thule Institute</v>
          </cell>
          <cell r="D495" t="str">
            <v>Thule Institute</v>
          </cell>
          <cell r="E495">
            <v>15</v>
          </cell>
          <cell r="F495">
            <v>240770</v>
          </cell>
          <cell r="G495">
            <v>494</v>
          </cell>
          <cell r="H495">
            <v>34700</v>
          </cell>
          <cell r="I495">
            <v>2958465</v>
          </cell>
          <cell r="J495">
            <v>5</v>
          </cell>
          <cell r="K495" t="str">
            <v>Tulosyksikkö</v>
          </cell>
          <cell r="L495">
            <v>24077</v>
          </cell>
          <cell r="M495" t="str">
            <v>Thule-instituutti</v>
          </cell>
          <cell r="N495">
            <v>24</v>
          </cell>
          <cell r="O495" t="str">
            <v>Oulun yliopisto</v>
          </cell>
          <cell r="P495">
            <v>2420</v>
          </cell>
          <cell r="Q495" t="str">
            <v>Painoalat</v>
          </cell>
          <cell r="R495">
            <v>24077</v>
          </cell>
          <cell r="S495" t="str">
            <v>Thule-instituutti</v>
          </cell>
          <cell r="T495" t="str">
            <v>Thule</v>
          </cell>
        </row>
        <row r="496">
          <cell r="A496">
            <v>2407702</v>
          </cell>
          <cell r="B496" t="str">
            <v>Uarctic toimisto</v>
          </cell>
          <cell r="C496" t="str">
            <v>Uarctic toimisto</v>
          </cell>
          <cell r="D496" t="str">
            <v>Uarctic toimisto</v>
          </cell>
          <cell r="E496">
            <v>16</v>
          </cell>
          <cell r="F496">
            <v>2407702</v>
          </cell>
          <cell r="G496">
            <v>495</v>
          </cell>
          <cell r="H496">
            <v>42370</v>
          </cell>
          <cell r="I496">
            <v>2958465</v>
          </cell>
          <cell r="J496">
            <v>6</v>
          </cell>
          <cell r="K496" t="str">
            <v>Kustannuspaikka</v>
          </cell>
          <cell r="L496">
            <v>240770</v>
          </cell>
          <cell r="M496" t="str">
            <v>Thule-instituutti</v>
          </cell>
          <cell r="N496">
            <v>24</v>
          </cell>
          <cell r="O496" t="str">
            <v>Oulun yliopisto</v>
          </cell>
          <cell r="P496">
            <v>2420</v>
          </cell>
          <cell r="Q496" t="str">
            <v>Painoalat</v>
          </cell>
          <cell r="R496">
            <v>24077</v>
          </cell>
          <cell r="S496" t="str">
            <v>Thule-instituutti</v>
          </cell>
          <cell r="T496" t="str">
            <v>Thule</v>
          </cell>
        </row>
        <row r="497">
          <cell r="A497">
            <v>2407700</v>
          </cell>
          <cell r="B497" t="str">
            <v>Thule-instituutti 31.12.2017 saakka</v>
          </cell>
          <cell r="C497" t="str">
            <v>Thule Institute, until 31.12.2017</v>
          </cell>
          <cell r="D497" t="str">
            <v>Thule Institute</v>
          </cell>
          <cell r="E497">
            <v>15</v>
          </cell>
          <cell r="F497">
            <v>2407700</v>
          </cell>
          <cell r="G497">
            <v>496</v>
          </cell>
          <cell r="H497">
            <v>39814</v>
          </cell>
          <cell r="I497">
            <v>43100</v>
          </cell>
          <cell r="J497">
            <v>6</v>
          </cell>
          <cell r="K497" t="str">
            <v>Kustannuspaikka</v>
          </cell>
          <cell r="L497">
            <v>240770</v>
          </cell>
          <cell r="M497" t="str">
            <v>Thule-instituutti</v>
          </cell>
          <cell r="N497">
            <v>24</v>
          </cell>
          <cell r="O497" t="str">
            <v>Oulun yliopisto</v>
          </cell>
          <cell r="P497">
            <v>2420</v>
          </cell>
          <cell r="Q497" t="str">
            <v>Painoalat</v>
          </cell>
          <cell r="R497">
            <v>24077</v>
          </cell>
          <cell r="S497" t="str">
            <v>Thule-instituutti</v>
          </cell>
          <cell r="T497" t="str">
            <v>Thule</v>
          </cell>
        </row>
        <row r="498">
          <cell r="A498">
            <v>2407701</v>
          </cell>
          <cell r="B498" t="str">
            <v>Arktinen lääketiede 31.12.2017 saakka</v>
          </cell>
          <cell r="C498" t="str">
            <v>Arctic medicine, until 31.12.2017</v>
          </cell>
          <cell r="D498" t="str">
            <v>Arctic medicine</v>
          </cell>
          <cell r="E498">
            <v>15</v>
          </cell>
          <cell r="F498">
            <v>2407701</v>
          </cell>
          <cell r="G498">
            <v>497</v>
          </cell>
          <cell r="H498">
            <v>42370</v>
          </cell>
          <cell r="I498">
            <v>43100</v>
          </cell>
          <cell r="J498">
            <v>6</v>
          </cell>
          <cell r="K498" t="str">
            <v>Kustannuspaikka</v>
          </cell>
          <cell r="L498">
            <v>240770</v>
          </cell>
          <cell r="M498" t="str">
            <v>Thule-instituutti</v>
          </cell>
          <cell r="N498">
            <v>24</v>
          </cell>
          <cell r="O498" t="str">
            <v>Oulun yliopisto</v>
          </cell>
          <cell r="P498">
            <v>2420</v>
          </cell>
          <cell r="Q498" t="str">
            <v>Painoalat</v>
          </cell>
          <cell r="R498">
            <v>24077</v>
          </cell>
          <cell r="S498" t="str">
            <v>Thule-instituutti</v>
          </cell>
          <cell r="T498" t="str">
            <v>Thule</v>
          </cell>
        </row>
        <row r="499">
          <cell r="A499">
            <v>240772</v>
          </cell>
          <cell r="B499" t="str">
            <v>NorNet, 31.12.2014 saakka</v>
          </cell>
          <cell r="C499" t="str">
            <v>NorNet, until 31.12.2014</v>
          </cell>
          <cell r="D499" t="str">
            <v>NorNet</v>
          </cell>
          <cell r="E499">
            <v>6</v>
          </cell>
          <cell r="F499">
            <v>240772</v>
          </cell>
          <cell r="G499">
            <v>498</v>
          </cell>
          <cell r="H499">
            <v>34700</v>
          </cell>
          <cell r="I499">
            <v>42004</v>
          </cell>
          <cell r="J499">
            <v>5</v>
          </cell>
          <cell r="K499" t="str">
            <v>Tulosyksikkö</v>
          </cell>
          <cell r="L499">
            <v>24077</v>
          </cell>
          <cell r="M499" t="str">
            <v>Thule-instituutti</v>
          </cell>
          <cell r="N499">
            <v>24</v>
          </cell>
          <cell r="O499" t="str">
            <v>Oulun yliopisto</v>
          </cell>
          <cell r="P499">
            <v>2420</v>
          </cell>
          <cell r="Q499" t="str">
            <v>Painoalat</v>
          </cell>
          <cell r="R499">
            <v>24077</v>
          </cell>
          <cell r="S499" t="str">
            <v>Thule-instituutti</v>
          </cell>
          <cell r="T499" t="str">
            <v>Thule</v>
          </cell>
        </row>
        <row r="500">
          <cell r="A500">
            <v>2407720</v>
          </cell>
          <cell r="B500" t="str">
            <v>NorNet, 31.12.2014 saakka</v>
          </cell>
          <cell r="C500" t="str">
            <v>NorNet, until 31.12.2014</v>
          </cell>
          <cell r="D500" t="str">
            <v>NorNet</v>
          </cell>
          <cell r="E500">
            <v>6</v>
          </cell>
          <cell r="F500">
            <v>2407720</v>
          </cell>
          <cell r="G500">
            <v>499</v>
          </cell>
          <cell r="H500">
            <v>39814</v>
          </cell>
          <cell r="I500">
            <v>42004</v>
          </cell>
          <cell r="J500">
            <v>6</v>
          </cell>
          <cell r="K500" t="str">
            <v>Kustannuspaikka</v>
          </cell>
          <cell r="L500">
            <v>240772</v>
          </cell>
          <cell r="M500" t="str">
            <v>NorNet, 31.12.2014 saakka</v>
          </cell>
          <cell r="N500">
            <v>24</v>
          </cell>
          <cell r="O500" t="str">
            <v>Oulun yliopisto</v>
          </cell>
          <cell r="P500">
            <v>2420</v>
          </cell>
          <cell r="Q500" t="str">
            <v>Painoalat</v>
          </cell>
          <cell r="R500">
            <v>24077</v>
          </cell>
          <cell r="S500" t="str">
            <v>Thule-instituutti</v>
          </cell>
          <cell r="T500" t="str">
            <v>Thule</v>
          </cell>
        </row>
        <row r="501">
          <cell r="A501">
            <v>240773</v>
          </cell>
          <cell r="B501" t="str">
            <v>NorTech 31.12.2015 saakka</v>
          </cell>
          <cell r="C501" t="str">
            <v>NorTech Oulu, until 31.12.2015</v>
          </cell>
          <cell r="D501" t="str">
            <v>NorTech Oulu</v>
          </cell>
          <cell r="E501">
            <v>12</v>
          </cell>
          <cell r="F501">
            <v>240773</v>
          </cell>
          <cell r="G501">
            <v>500</v>
          </cell>
          <cell r="H501">
            <v>34700</v>
          </cell>
          <cell r="I501">
            <v>42369</v>
          </cell>
          <cell r="J501">
            <v>5</v>
          </cell>
          <cell r="K501" t="str">
            <v>Tulosyksikkö</v>
          </cell>
          <cell r="L501">
            <v>24077</v>
          </cell>
          <cell r="M501" t="str">
            <v>Thule-instituutti</v>
          </cell>
          <cell r="N501">
            <v>24</v>
          </cell>
          <cell r="O501" t="str">
            <v>Oulun yliopisto</v>
          </cell>
          <cell r="P501">
            <v>2420</v>
          </cell>
          <cell r="Q501" t="str">
            <v>Painoalat</v>
          </cell>
          <cell r="R501">
            <v>24077</v>
          </cell>
          <cell r="S501" t="str">
            <v>Thule-instituutti</v>
          </cell>
          <cell r="T501" t="str">
            <v>Thule</v>
          </cell>
        </row>
        <row r="502">
          <cell r="A502">
            <v>2407730</v>
          </cell>
          <cell r="B502" t="str">
            <v>NorTech 31.12.2015 saakka</v>
          </cell>
          <cell r="C502" t="str">
            <v>NorTech Oulu, until 31.12.2015</v>
          </cell>
          <cell r="D502" t="str">
            <v>NorTech Oulu</v>
          </cell>
          <cell r="E502">
            <v>12</v>
          </cell>
          <cell r="F502">
            <v>2407730</v>
          </cell>
          <cell r="G502">
            <v>501</v>
          </cell>
          <cell r="H502">
            <v>39814</v>
          </cell>
          <cell r="I502">
            <v>42369</v>
          </cell>
          <cell r="J502">
            <v>6</v>
          </cell>
          <cell r="K502" t="str">
            <v>Kustannuspaikka</v>
          </cell>
          <cell r="L502">
            <v>240773</v>
          </cell>
          <cell r="M502" t="str">
            <v>NorTech 31.12.2015 saakka</v>
          </cell>
          <cell r="N502">
            <v>24</v>
          </cell>
          <cell r="O502" t="str">
            <v>Oulun yliopisto</v>
          </cell>
          <cell r="P502">
            <v>2420</v>
          </cell>
          <cell r="Q502" t="str">
            <v>Painoalat</v>
          </cell>
          <cell r="R502">
            <v>24077</v>
          </cell>
          <cell r="S502" t="str">
            <v>Thule-instituutti</v>
          </cell>
          <cell r="T502" t="str">
            <v>Thule</v>
          </cell>
        </row>
        <row r="503">
          <cell r="A503">
            <v>240774</v>
          </cell>
          <cell r="B503" t="str">
            <v>Arktisen lääketieteen keskus 31.12.2015 saakka</v>
          </cell>
          <cell r="C503" t="str">
            <v>Centre for Arctic Medicine, until 31.12.2015</v>
          </cell>
          <cell r="D503" t="str">
            <v>Centre for Arctic Medicine</v>
          </cell>
          <cell r="E503">
            <v>26</v>
          </cell>
          <cell r="F503">
            <v>240774</v>
          </cell>
          <cell r="G503">
            <v>502</v>
          </cell>
          <cell r="H503">
            <v>34700</v>
          </cell>
          <cell r="I503">
            <v>42369</v>
          </cell>
          <cell r="J503">
            <v>5</v>
          </cell>
          <cell r="K503" t="str">
            <v>Tulosyksikkö</v>
          </cell>
          <cell r="L503">
            <v>24077</v>
          </cell>
          <cell r="M503" t="str">
            <v>Thule-instituutti</v>
          </cell>
          <cell r="N503">
            <v>24</v>
          </cell>
          <cell r="O503" t="str">
            <v>Oulun yliopisto</v>
          </cell>
          <cell r="P503">
            <v>2420</v>
          </cell>
          <cell r="Q503" t="str">
            <v>Painoalat</v>
          </cell>
          <cell r="R503">
            <v>24077</v>
          </cell>
          <cell r="S503" t="str">
            <v>Thule-instituutti</v>
          </cell>
          <cell r="T503" t="str">
            <v>Thule</v>
          </cell>
        </row>
        <row r="504">
          <cell r="A504">
            <v>2407740</v>
          </cell>
          <cell r="B504" t="str">
            <v>Arktisen lääketieteen keskus 31.12.2015 saakka</v>
          </cell>
          <cell r="C504" t="str">
            <v>Centre for Arctic Medicine, until 31.12.2015</v>
          </cell>
          <cell r="D504" t="str">
            <v>Centre for Arctic Medicine</v>
          </cell>
          <cell r="E504">
            <v>26</v>
          </cell>
          <cell r="F504">
            <v>2407740</v>
          </cell>
          <cell r="G504">
            <v>503</v>
          </cell>
          <cell r="H504">
            <v>39814</v>
          </cell>
          <cell r="I504">
            <v>42369</v>
          </cell>
          <cell r="J504">
            <v>6</v>
          </cell>
          <cell r="K504" t="str">
            <v>Kustannuspaikka</v>
          </cell>
          <cell r="L504">
            <v>240774</v>
          </cell>
          <cell r="M504" t="str">
            <v>Arktisen lääketieteen keskus 31.12.2015 saakka</v>
          </cell>
          <cell r="N504">
            <v>24</v>
          </cell>
          <cell r="O504" t="str">
            <v>Oulun yliopisto</v>
          </cell>
          <cell r="P504">
            <v>2420</v>
          </cell>
          <cell r="Q504" t="str">
            <v>Painoalat</v>
          </cell>
          <cell r="R504">
            <v>24077</v>
          </cell>
          <cell r="S504" t="str">
            <v>Thule-instituutti</v>
          </cell>
          <cell r="T504" t="str">
            <v>Thule</v>
          </cell>
        </row>
        <row r="505">
          <cell r="A505">
            <v>24069</v>
          </cell>
          <cell r="B505" t="str">
            <v>Welltech 31.12.2015 saakka</v>
          </cell>
          <cell r="C505" t="str">
            <v>Welltech, until 31.12.2015</v>
          </cell>
          <cell r="D505" t="str">
            <v>Welltech</v>
          </cell>
          <cell r="E505">
            <v>8</v>
          </cell>
          <cell r="F505">
            <v>24069</v>
          </cell>
          <cell r="G505">
            <v>504</v>
          </cell>
          <cell r="H505">
            <v>34700</v>
          </cell>
          <cell r="I505">
            <v>42369</v>
          </cell>
          <cell r="J505">
            <v>3</v>
          </cell>
          <cell r="K505" t="str">
            <v>Tiedekunta</v>
          </cell>
          <cell r="L505">
            <v>2420</v>
          </cell>
          <cell r="M505" t="str">
            <v>Painoalat</v>
          </cell>
          <cell r="N505">
            <v>24</v>
          </cell>
          <cell r="O505" t="str">
            <v>Oulun yliopisto</v>
          </cell>
          <cell r="P505">
            <v>2420</v>
          </cell>
          <cell r="Q505" t="str">
            <v>Painoalat</v>
          </cell>
          <cell r="R505">
            <v>24069</v>
          </cell>
          <cell r="S505" t="str">
            <v>Welltech 31.12.2015 saakka</v>
          </cell>
          <cell r="T505" t="str">
            <v>Welltech</v>
          </cell>
        </row>
        <row r="506">
          <cell r="A506">
            <v>240690</v>
          </cell>
          <cell r="B506" t="str">
            <v>Welltech 31.12.2015 saakka</v>
          </cell>
          <cell r="C506" t="str">
            <v>Welltech, until 31.12.2015</v>
          </cell>
          <cell r="D506" t="str">
            <v>Welltech</v>
          </cell>
          <cell r="E506">
            <v>8</v>
          </cell>
          <cell r="F506">
            <v>240690</v>
          </cell>
          <cell r="G506">
            <v>505</v>
          </cell>
          <cell r="H506">
            <v>34700</v>
          </cell>
          <cell r="I506">
            <v>42369</v>
          </cell>
          <cell r="J506">
            <v>5</v>
          </cell>
          <cell r="K506" t="str">
            <v>Tulosyksikkö</v>
          </cell>
          <cell r="L506">
            <v>24069</v>
          </cell>
          <cell r="M506" t="str">
            <v>Welltech 31.12.2015 saakka</v>
          </cell>
          <cell r="N506">
            <v>24</v>
          </cell>
          <cell r="O506" t="str">
            <v>Oulun yliopisto</v>
          </cell>
          <cell r="P506">
            <v>2420</v>
          </cell>
          <cell r="Q506" t="str">
            <v>Painoalat</v>
          </cell>
          <cell r="R506">
            <v>24069</v>
          </cell>
          <cell r="S506" t="str">
            <v>Welltech 31.12.2015 saakka</v>
          </cell>
          <cell r="T506" t="str">
            <v>Welltech</v>
          </cell>
        </row>
        <row r="507">
          <cell r="A507">
            <v>2406900</v>
          </cell>
          <cell r="B507" t="str">
            <v>Welltech 31.12.2015 saakka</v>
          </cell>
          <cell r="C507" t="str">
            <v>Welltech, until 31.12.2015</v>
          </cell>
          <cell r="D507" t="str">
            <v>Welltech</v>
          </cell>
          <cell r="E507">
            <v>8</v>
          </cell>
          <cell r="F507">
            <v>2406900</v>
          </cell>
          <cell r="G507">
            <v>506</v>
          </cell>
          <cell r="H507">
            <v>39814</v>
          </cell>
          <cell r="I507">
            <v>42369</v>
          </cell>
          <cell r="J507">
            <v>6</v>
          </cell>
          <cell r="K507" t="str">
            <v>Kustannuspaikka</v>
          </cell>
          <cell r="L507">
            <v>240690</v>
          </cell>
          <cell r="M507" t="str">
            <v>Welltech 31.12.2015 saakka</v>
          </cell>
          <cell r="N507">
            <v>24</v>
          </cell>
          <cell r="O507" t="str">
            <v>Oulun yliopisto</v>
          </cell>
          <cell r="P507">
            <v>2420</v>
          </cell>
          <cell r="Q507" t="str">
            <v>Painoalat</v>
          </cell>
          <cell r="R507">
            <v>24069</v>
          </cell>
          <cell r="S507" t="str">
            <v>Welltech 31.12.2015 saakka</v>
          </cell>
          <cell r="T507" t="str">
            <v>Welltech</v>
          </cell>
        </row>
        <row r="508">
          <cell r="A508">
            <v>24070</v>
          </cell>
          <cell r="B508" t="str">
            <v>CIE 31.12.2015 saakka</v>
          </cell>
          <cell r="C508" t="str">
            <v>CIE Center for Internet Excellence, until 31.12.2015</v>
          </cell>
          <cell r="D508" t="str">
            <v>CIE</v>
          </cell>
          <cell r="E508">
            <v>3</v>
          </cell>
          <cell r="F508">
            <v>24070</v>
          </cell>
          <cell r="G508">
            <v>507</v>
          </cell>
          <cell r="H508">
            <v>34700</v>
          </cell>
          <cell r="I508">
            <v>42369</v>
          </cell>
          <cell r="J508">
            <v>3</v>
          </cell>
          <cell r="K508" t="str">
            <v>Tiedekunta</v>
          </cell>
          <cell r="L508">
            <v>2420</v>
          </cell>
          <cell r="M508" t="str">
            <v>Painoalat</v>
          </cell>
          <cell r="N508">
            <v>24</v>
          </cell>
          <cell r="O508" t="str">
            <v>Oulun yliopisto</v>
          </cell>
          <cell r="P508">
            <v>2420</v>
          </cell>
          <cell r="Q508" t="str">
            <v>Painoalat</v>
          </cell>
          <cell r="R508">
            <v>24070</v>
          </cell>
          <cell r="S508" t="str">
            <v>CIE 31.12.2015 saakka</v>
          </cell>
          <cell r="T508" t="str">
            <v>CIE</v>
          </cell>
        </row>
        <row r="509">
          <cell r="A509">
            <v>240700</v>
          </cell>
          <cell r="B509" t="str">
            <v>CIE 31.12.2015 saakka</v>
          </cell>
          <cell r="C509" t="str">
            <v>CIE Center for Internet Excellence, until 31.12.2015</v>
          </cell>
          <cell r="D509" t="str">
            <v>CIE</v>
          </cell>
          <cell r="E509">
            <v>3</v>
          </cell>
          <cell r="F509">
            <v>240700</v>
          </cell>
          <cell r="G509">
            <v>508</v>
          </cell>
          <cell r="H509">
            <v>34700</v>
          </cell>
          <cell r="I509">
            <v>42369</v>
          </cell>
          <cell r="J509">
            <v>5</v>
          </cell>
          <cell r="K509" t="str">
            <v>Tulosyksikkö</v>
          </cell>
          <cell r="L509">
            <v>24070</v>
          </cell>
          <cell r="M509" t="str">
            <v>CIE 31.12.2015 saakka</v>
          </cell>
          <cell r="N509">
            <v>24</v>
          </cell>
          <cell r="O509" t="str">
            <v>Oulun yliopisto</v>
          </cell>
          <cell r="P509">
            <v>2420</v>
          </cell>
          <cell r="Q509" t="str">
            <v>Painoalat</v>
          </cell>
          <cell r="R509">
            <v>24070</v>
          </cell>
          <cell r="S509" t="str">
            <v>CIE 31.12.2015 saakka</v>
          </cell>
          <cell r="T509" t="str">
            <v>CIE</v>
          </cell>
        </row>
        <row r="510">
          <cell r="A510">
            <v>2407000</v>
          </cell>
          <cell r="B510" t="str">
            <v>CIE 31.12.2015 saakka</v>
          </cell>
          <cell r="C510" t="str">
            <v>CIE Center for Internet Excellence, until 31.12.2015</v>
          </cell>
          <cell r="D510" t="str">
            <v>CIE</v>
          </cell>
          <cell r="E510">
            <v>3</v>
          </cell>
          <cell r="F510">
            <v>2407000</v>
          </cell>
          <cell r="G510">
            <v>509</v>
          </cell>
          <cell r="H510">
            <v>39814</v>
          </cell>
          <cell r="I510">
            <v>42369</v>
          </cell>
          <cell r="J510">
            <v>6</v>
          </cell>
          <cell r="K510" t="str">
            <v>Kustannuspaikka</v>
          </cell>
          <cell r="L510">
            <v>240700</v>
          </cell>
          <cell r="M510" t="str">
            <v>CIE 31.12.2015 saakka</v>
          </cell>
          <cell r="N510">
            <v>24</v>
          </cell>
          <cell r="O510" t="str">
            <v>Oulun yliopisto</v>
          </cell>
          <cell r="P510">
            <v>2420</v>
          </cell>
          <cell r="Q510" t="str">
            <v>Painoalat</v>
          </cell>
          <cell r="R510">
            <v>24070</v>
          </cell>
          <cell r="S510" t="str">
            <v>CIE 31.12.2015 saakka</v>
          </cell>
          <cell r="T510" t="str">
            <v>CIE</v>
          </cell>
        </row>
        <row r="511">
          <cell r="A511">
            <v>24071</v>
          </cell>
          <cell r="B511" t="str">
            <v>Oulu Mining School 31.12.2014 saakka</v>
          </cell>
          <cell r="C511" t="str">
            <v>Oulu Mining School, until 31.12.2014</v>
          </cell>
          <cell r="D511" t="str">
            <v>Oulu Mining School</v>
          </cell>
          <cell r="E511">
            <v>18</v>
          </cell>
          <cell r="F511">
            <v>24071</v>
          </cell>
          <cell r="G511">
            <v>510</v>
          </cell>
          <cell r="H511">
            <v>41030</v>
          </cell>
          <cell r="I511">
            <v>42004</v>
          </cell>
          <cell r="J511">
            <v>3</v>
          </cell>
          <cell r="K511" t="str">
            <v>Tiedekunta</v>
          </cell>
          <cell r="L511">
            <v>2420</v>
          </cell>
          <cell r="M511" t="str">
            <v>Painoalat</v>
          </cell>
          <cell r="N511">
            <v>24</v>
          </cell>
          <cell r="O511" t="str">
            <v>Oulun yliopisto</v>
          </cell>
          <cell r="P511">
            <v>2420</v>
          </cell>
          <cell r="Q511" t="str">
            <v>Painoalat</v>
          </cell>
          <cell r="R511">
            <v>24071</v>
          </cell>
          <cell r="S511" t="str">
            <v>Oulu Mining School 31.12.2014 saakka</v>
          </cell>
          <cell r="T511" t="str">
            <v>OMS</v>
          </cell>
        </row>
        <row r="512">
          <cell r="A512">
            <v>24072</v>
          </cell>
          <cell r="B512" t="str">
            <v>CHT 31.12.2015 saakka</v>
          </cell>
          <cell r="C512" t="str">
            <v>Center for Health and Technology, until 31.12.2015</v>
          </cell>
          <cell r="D512" t="str">
            <v>CHT</v>
          </cell>
          <cell r="E512">
            <v>3</v>
          </cell>
          <cell r="F512">
            <v>24072</v>
          </cell>
          <cell r="G512">
            <v>511</v>
          </cell>
          <cell r="H512">
            <v>40756</v>
          </cell>
          <cell r="I512">
            <v>42369</v>
          </cell>
          <cell r="J512">
            <v>3</v>
          </cell>
          <cell r="K512" t="str">
            <v>Tiedekunta</v>
          </cell>
          <cell r="L512">
            <v>2420</v>
          </cell>
          <cell r="M512" t="str">
            <v>Painoalat</v>
          </cell>
          <cell r="N512">
            <v>24</v>
          </cell>
          <cell r="O512" t="str">
            <v>Oulun yliopisto</v>
          </cell>
          <cell r="P512">
            <v>2420</v>
          </cell>
          <cell r="Q512" t="str">
            <v>Painoalat</v>
          </cell>
          <cell r="R512">
            <v>24072</v>
          </cell>
          <cell r="S512" t="str">
            <v>CHT 31.12.2015 saakka</v>
          </cell>
          <cell r="T512" t="str">
            <v>CHT</v>
          </cell>
        </row>
        <row r="513">
          <cell r="A513">
            <v>24170</v>
          </cell>
          <cell r="B513" t="str">
            <v>Kvantum Institute</v>
          </cell>
          <cell r="C513" t="str">
            <v>Kvantum Institute</v>
          </cell>
          <cell r="D513" t="str">
            <v>Kvantum Institute</v>
          </cell>
          <cell r="E513">
            <v>17</v>
          </cell>
          <cell r="F513">
            <v>24170</v>
          </cell>
          <cell r="G513">
            <v>512</v>
          </cell>
          <cell r="H513">
            <v>43101</v>
          </cell>
          <cell r="I513">
            <v>2958465</v>
          </cell>
          <cell r="J513">
            <v>3</v>
          </cell>
          <cell r="K513" t="str">
            <v>Tiedekunta</v>
          </cell>
          <cell r="L513">
            <v>2420</v>
          </cell>
          <cell r="M513" t="str">
            <v>Painoalat</v>
          </cell>
          <cell r="N513">
            <v>24</v>
          </cell>
          <cell r="O513" t="str">
            <v>Oulun yliopisto</v>
          </cell>
          <cell r="P513">
            <v>2420</v>
          </cell>
          <cell r="Q513" t="str">
            <v>Painoalat</v>
          </cell>
          <cell r="R513">
            <v>24170</v>
          </cell>
          <cell r="S513" t="str">
            <v>Kvantum Institute</v>
          </cell>
          <cell r="T513" t="str">
            <v>Kvantum Institute</v>
          </cell>
        </row>
        <row r="514">
          <cell r="A514">
            <v>241700</v>
          </cell>
          <cell r="B514" t="str">
            <v>Kvantum Institute</v>
          </cell>
          <cell r="C514" t="str">
            <v>Kvantum Institute</v>
          </cell>
          <cell r="D514" t="str">
            <v>Kvantum Institute</v>
          </cell>
          <cell r="E514">
            <v>17</v>
          </cell>
          <cell r="F514">
            <v>241700</v>
          </cell>
          <cell r="G514">
            <v>513</v>
          </cell>
          <cell r="H514">
            <v>43101</v>
          </cell>
          <cell r="I514">
            <v>2958465</v>
          </cell>
          <cell r="J514">
            <v>5</v>
          </cell>
          <cell r="K514" t="str">
            <v>Tulosyksikkö</v>
          </cell>
          <cell r="L514">
            <v>24170</v>
          </cell>
          <cell r="M514" t="str">
            <v>Kvantum Institute</v>
          </cell>
          <cell r="N514">
            <v>24</v>
          </cell>
          <cell r="O514" t="str">
            <v>Oulun yliopisto</v>
          </cell>
          <cell r="P514">
            <v>2420</v>
          </cell>
          <cell r="Q514" t="str">
            <v>Painoalat</v>
          </cell>
          <cell r="R514">
            <v>24170</v>
          </cell>
          <cell r="S514" t="str">
            <v>Kvantum Institute</v>
          </cell>
          <cell r="T514" t="str">
            <v>Kvantum Institute</v>
          </cell>
        </row>
        <row r="515">
          <cell r="A515">
            <v>2417000</v>
          </cell>
          <cell r="B515" t="str">
            <v>Kvantum Institute</v>
          </cell>
          <cell r="C515" t="str">
            <v>Kvantum Institute</v>
          </cell>
          <cell r="D515" t="str">
            <v>Kvantum Institute</v>
          </cell>
          <cell r="E515">
            <v>17</v>
          </cell>
          <cell r="F515">
            <v>2417000</v>
          </cell>
          <cell r="G515">
            <v>514</v>
          </cell>
          <cell r="H515">
            <v>43101</v>
          </cell>
          <cell r="I515">
            <v>2958465</v>
          </cell>
          <cell r="J515">
            <v>6</v>
          </cell>
          <cell r="K515" t="str">
            <v>Kustannuspaikka</v>
          </cell>
          <cell r="L515">
            <v>241700</v>
          </cell>
          <cell r="M515" t="str">
            <v>Kvantum Institute</v>
          </cell>
          <cell r="N515">
            <v>24</v>
          </cell>
          <cell r="O515" t="str">
            <v>Oulun yliopisto</v>
          </cell>
          <cell r="P515">
            <v>2420</v>
          </cell>
          <cell r="Q515" t="str">
            <v>Painoalat</v>
          </cell>
          <cell r="R515">
            <v>24170</v>
          </cell>
          <cell r="S515" t="str">
            <v>Kvantum Institute</v>
          </cell>
          <cell r="T515" t="str">
            <v>Kvantum Institute</v>
          </cell>
        </row>
        <row r="516">
          <cell r="A516">
            <v>2430</v>
          </cell>
          <cell r="B516" t="str">
            <v>Alueyksiköt</v>
          </cell>
          <cell r="C516" t="str">
            <v>Regional units</v>
          </cell>
          <cell r="D516" t="str">
            <v>Regional units</v>
          </cell>
          <cell r="E516">
            <v>14</v>
          </cell>
          <cell r="F516">
            <v>2430</v>
          </cell>
          <cell r="G516">
            <v>515</v>
          </cell>
          <cell r="H516">
            <v>34700</v>
          </cell>
          <cell r="I516">
            <v>2958465</v>
          </cell>
          <cell r="J516">
            <v>2</v>
          </cell>
          <cell r="K516" t="str">
            <v>Dummy</v>
          </cell>
          <cell r="L516">
            <v>24</v>
          </cell>
          <cell r="M516" t="str">
            <v>Oulun yliopisto</v>
          </cell>
          <cell r="N516">
            <v>24</v>
          </cell>
          <cell r="O516" t="str">
            <v>Oulun yliopisto</v>
          </cell>
          <cell r="P516">
            <v>2430</v>
          </cell>
          <cell r="Q516" t="str">
            <v>Alueyksiköt</v>
          </cell>
          <cell r="R516" t="str">
            <v>#</v>
          </cell>
          <cell r="S516" t="str">
            <v>kohdistamaton</v>
          </cell>
          <cell r="T516" t="str">
            <v>kohdistamaton</v>
          </cell>
        </row>
        <row r="517">
          <cell r="A517">
            <v>24073</v>
          </cell>
          <cell r="B517" t="str">
            <v>Kerttu Saalasti instituutti</v>
          </cell>
          <cell r="C517" t="str">
            <v>Kerttu Saalasti Institute</v>
          </cell>
          <cell r="D517" t="str">
            <v>KSI</v>
          </cell>
          <cell r="E517">
            <v>3</v>
          </cell>
          <cell r="F517">
            <v>24073</v>
          </cell>
          <cell r="G517">
            <v>516</v>
          </cell>
          <cell r="H517">
            <v>34700</v>
          </cell>
          <cell r="I517">
            <v>2958465</v>
          </cell>
          <cell r="J517">
            <v>3</v>
          </cell>
          <cell r="K517" t="str">
            <v>Tiedekunta</v>
          </cell>
          <cell r="L517">
            <v>2430</v>
          </cell>
          <cell r="M517" t="str">
            <v>Alueyksiköt</v>
          </cell>
          <cell r="N517">
            <v>24</v>
          </cell>
          <cell r="O517" t="str">
            <v>Oulun yliopisto</v>
          </cell>
          <cell r="P517">
            <v>2430</v>
          </cell>
          <cell r="Q517" t="str">
            <v>Alueyksiköt</v>
          </cell>
          <cell r="R517">
            <v>24073</v>
          </cell>
          <cell r="S517" t="str">
            <v>Kerttu Saalasti instituutti</v>
          </cell>
          <cell r="T517" t="str">
            <v>KSI</v>
          </cell>
        </row>
        <row r="518">
          <cell r="A518">
            <v>240730</v>
          </cell>
          <cell r="B518" t="str">
            <v>Kerttu Saalasti instituutti</v>
          </cell>
          <cell r="C518" t="str">
            <v>Kerttu Saalasti Institute</v>
          </cell>
          <cell r="D518" t="str">
            <v>KSI shared</v>
          </cell>
          <cell r="E518">
            <v>10</v>
          </cell>
          <cell r="F518">
            <v>240730</v>
          </cell>
          <cell r="G518">
            <v>517</v>
          </cell>
          <cell r="H518">
            <v>34700</v>
          </cell>
          <cell r="I518">
            <v>2958465</v>
          </cell>
          <cell r="J518">
            <v>5</v>
          </cell>
          <cell r="K518" t="str">
            <v>Tulosyksikkö</v>
          </cell>
          <cell r="L518">
            <v>24073</v>
          </cell>
          <cell r="M518" t="str">
            <v>Kerttu Saalasti instituutti</v>
          </cell>
          <cell r="N518">
            <v>24</v>
          </cell>
          <cell r="O518" t="str">
            <v>Oulun yliopisto</v>
          </cell>
          <cell r="P518">
            <v>2430</v>
          </cell>
          <cell r="Q518" t="str">
            <v>Alueyksiköt</v>
          </cell>
          <cell r="R518">
            <v>24073</v>
          </cell>
          <cell r="S518" t="str">
            <v>Kerttu Saalasti instituutti</v>
          </cell>
          <cell r="T518" t="str">
            <v>KSI</v>
          </cell>
        </row>
        <row r="519">
          <cell r="A519">
            <v>2407300</v>
          </cell>
          <cell r="B519" t="str">
            <v>Kerttu Saalasti instituutti</v>
          </cell>
          <cell r="C519" t="str">
            <v>Kerttu Saalasti Institute</v>
          </cell>
          <cell r="D519" t="str">
            <v>KSI shared</v>
          </cell>
          <cell r="E519">
            <v>10</v>
          </cell>
          <cell r="F519">
            <v>2407300</v>
          </cell>
          <cell r="G519">
            <v>518</v>
          </cell>
          <cell r="H519">
            <v>39814</v>
          </cell>
          <cell r="I519">
            <v>2958465</v>
          </cell>
          <cell r="J519">
            <v>6</v>
          </cell>
          <cell r="K519" t="str">
            <v>Kustannuspaikka</v>
          </cell>
          <cell r="L519">
            <v>240730</v>
          </cell>
          <cell r="M519" t="str">
            <v>Kerttu Saalasti instituutti</v>
          </cell>
          <cell r="N519">
            <v>24</v>
          </cell>
          <cell r="O519" t="str">
            <v>Oulun yliopisto</v>
          </cell>
          <cell r="P519">
            <v>2430</v>
          </cell>
          <cell r="Q519" t="str">
            <v>Alueyksiköt</v>
          </cell>
          <cell r="R519">
            <v>24073</v>
          </cell>
          <cell r="S519" t="str">
            <v>Kerttu Saalasti instituutti</v>
          </cell>
          <cell r="T519" t="str">
            <v>KSI</v>
          </cell>
        </row>
        <row r="520">
          <cell r="A520">
            <v>240731</v>
          </cell>
          <cell r="B520" t="str">
            <v>KSI Aluekehittäminen</v>
          </cell>
          <cell r="C520" t="str">
            <v>Regional Development at Oulu Southern Region</v>
          </cell>
          <cell r="D520" t="str">
            <v>KSI RI</v>
          </cell>
          <cell r="E520">
            <v>6</v>
          </cell>
          <cell r="F520">
            <v>240731</v>
          </cell>
          <cell r="G520">
            <v>519</v>
          </cell>
          <cell r="H520">
            <v>42005</v>
          </cell>
          <cell r="I520">
            <v>2958465</v>
          </cell>
          <cell r="J520">
            <v>5</v>
          </cell>
          <cell r="K520" t="str">
            <v>Tulosyksikkö</v>
          </cell>
          <cell r="L520">
            <v>24073</v>
          </cell>
          <cell r="M520" t="str">
            <v>Kerttu Saalasti instituutti</v>
          </cell>
          <cell r="N520">
            <v>24</v>
          </cell>
          <cell r="O520" t="str">
            <v>Oulun yliopisto</v>
          </cell>
          <cell r="P520">
            <v>2430</v>
          </cell>
          <cell r="Q520" t="str">
            <v>Alueyksiköt</v>
          </cell>
          <cell r="R520">
            <v>24073</v>
          </cell>
          <cell r="S520" t="str">
            <v>Kerttu Saalasti instituutti</v>
          </cell>
          <cell r="T520" t="str">
            <v>KSI</v>
          </cell>
        </row>
        <row r="521">
          <cell r="A521">
            <v>2407310</v>
          </cell>
          <cell r="B521" t="str">
            <v>KSI Aluekehittäminen</v>
          </cell>
          <cell r="C521" t="str">
            <v>Regional Development at Oulu Southern Region</v>
          </cell>
          <cell r="D521" t="str">
            <v>KSI RI</v>
          </cell>
          <cell r="E521">
            <v>6</v>
          </cell>
          <cell r="F521">
            <v>2407310</v>
          </cell>
          <cell r="G521">
            <v>520</v>
          </cell>
          <cell r="H521">
            <v>42005</v>
          </cell>
          <cell r="I521">
            <v>2958465</v>
          </cell>
          <cell r="J521">
            <v>6</v>
          </cell>
          <cell r="K521" t="str">
            <v>Kustannuspaikka</v>
          </cell>
          <cell r="L521">
            <v>240731</v>
          </cell>
          <cell r="M521" t="str">
            <v>KSI Aluekehittäminen</v>
          </cell>
          <cell r="N521">
            <v>24</v>
          </cell>
          <cell r="O521" t="str">
            <v>Oulun yliopisto</v>
          </cell>
          <cell r="P521">
            <v>2430</v>
          </cell>
          <cell r="Q521" t="str">
            <v>Alueyksiköt</v>
          </cell>
          <cell r="R521">
            <v>24073</v>
          </cell>
          <cell r="S521" t="str">
            <v>Kerttu Saalasti instituutti</v>
          </cell>
          <cell r="T521" t="str">
            <v>KSI</v>
          </cell>
        </row>
        <row r="522">
          <cell r="A522">
            <v>240732</v>
          </cell>
          <cell r="B522" t="str">
            <v>KSI Tulevaisuuden tuotantoteknologiat (FMT)</v>
          </cell>
          <cell r="C522" t="str">
            <v>Future Manufacturing Technologies</v>
          </cell>
          <cell r="D522" t="str">
            <v>KSI FMT</v>
          </cell>
          <cell r="E522">
            <v>7</v>
          </cell>
          <cell r="F522">
            <v>240732</v>
          </cell>
          <cell r="G522">
            <v>521</v>
          </cell>
          <cell r="H522">
            <v>42005</v>
          </cell>
          <cell r="I522">
            <v>2958465</v>
          </cell>
          <cell r="J522">
            <v>5</v>
          </cell>
          <cell r="K522" t="str">
            <v>Tulosyksikkö</v>
          </cell>
          <cell r="L522">
            <v>24073</v>
          </cell>
          <cell r="M522" t="str">
            <v>Kerttu Saalasti instituutti</v>
          </cell>
          <cell r="N522">
            <v>24</v>
          </cell>
          <cell r="O522" t="str">
            <v>Oulun yliopisto</v>
          </cell>
          <cell r="P522">
            <v>2430</v>
          </cell>
          <cell r="Q522" t="str">
            <v>Alueyksiköt</v>
          </cell>
          <cell r="R522">
            <v>24073</v>
          </cell>
          <cell r="S522" t="str">
            <v>Kerttu Saalasti instituutti</v>
          </cell>
          <cell r="T522" t="str">
            <v>KSI</v>
          </cell>
        </row>
        <row r="523">
          <cell r="A523">
            <v>2407320</v>
          </cell>
          <cell r="B523" t="str">
            <v>KSI Tulevaisuuden tuotantoteknologiat (FMT)</v>
          </cell>
          <cell r="C523" t="str">
            <v>Future Manufacturing Technologies</v>
          </cell>
          <cell r="D523" t="str">
            <v>KSI FMT</v>
          </cell>
          <cell r="E523">
            <v>7</v>
          </cell>
          <cell r="F523">
            <v>2407320</v>
          </cell>
          <cell r="G523">
            <v>522</v>
          </cell>
          <cell r="H523">
            <v>42005</v>
          </cell>
          <cell r="I523">
            <v>2958465</v>
          </cell>
          <cell r="J523">
            <v>6</v>
          </cell>
          <cell r="K523" t="str">
            <v>Kustannuspaikka</v>
          </cell>
          <cell r="L523">
            <v>240732</v>
          </cell>
          <cell r="M523" t="str">
            <v>KSI Tulevaisuuden tuotantoteknologiat (FMT)</v>
          </cell>
          <cell r="N523">
            <v>24</v>
          </cell>
          <cell r="O523" t="str">
            <v>Oulun yliopisto</v>
          </cell>
          <cell r="P523">
            <v>2430</v>
          </cell>
          <cell r="Q523" t="str">
            <v>Alueyksiköt</v>
          </cell>
          <cell r="R523">
            <v>24073</v>
          </cell>
          <cell r="S523" t="str">
            <v>Kerttu Saalasti instituutti</v>
          </cell>
          <cell r="T523" t="str">
            <v>KSI</v>
          </cell>
        </row>
        <row r="524">
          <cell r="A524">
            <v>240733</v>
          </cell>
          <cell r="B524" t="str">
            <v>KSI Mikroyrittäjyys (MikroY)</v>
          </cell>
          <cell r="C524" t="str">
            <v>Micro Entreneurship</v>
          </cell>
          <cell r="D524" t="str">
            <v>KSI MicroENTRE</v>
          </cell>
          <cell r="E524">
            <v>14</v>
          </cell>
          <cell r="F524">
            <v>240733</v>
          </cell>
          <cell r="G524">
            <v>523</v>
          </cell>
          <cell r="H524">
            <v>42005</v>
          </cell>
          <cell r="I524">
            <v>2958465</v>
          </cell>
          <cell r="J524">
            <v>5</v>
          </cell>
          <cell r="K524" t="str">
            <v>Tulosyksikkö</v>
          </cell>
          <cell r="L524">
            <v>24073</v>
          </cell>
          <cell r="M524" t="str">
            <v>Kerttu Saalasti instituutti</v>
          </cell>
          <cell r="N524">
            <v>24</v>
          </cell>
          <cell r="O524" t="str">
            <v>Oulun yliopisto</v>
          </cell>
          <cell r="P524">
            <v>2430</v>
          </cell>
          <cell r="Q524" t="str">
            <v>Alueyksiköt</v>
          </cell>
          <cell r="R524">
            <v>24073</v>
          </cell>
          <cell r="S524" t="str">
            <v>Kerttu Saalasti instituutti</v>
          </cell>
          <cell r="T524" t="str">
            <v>KSI</v>
          </cell>
        </row>
        <row r="525">
          <cell r="A525">
            <v>2407330</v>
          </cell>
          <cell r="B525" t="str">
            <v>KSI Mikroyrittäjyys (MikroY)</v>
          </cell>
          <cell r="C525" t="str">
            <v>Micro Entreneurship</v>
          </cell>
          <cell r="D525" t="str">
            <v>KSI MicroENTRE</v>
          </cell>
          <cell r="E525">
            <v>14</v>
          </cell>
          <cell r="F525">
            <v>2407330</v>
          </cell>
          <cell r="G525">
            <v>524</v>
          </cell>
          <cell r="H525">
            <v>42005</v>
          </cell>
          <cell r="I525">
            <v>2958465</v>
          </cell>
          <cell r="J525">
            <v>6</v>
          </cell>
          <cell r="K525" t="str">
            <v>Kustannuspaikka</v>
          </cell>
          <cell r="L525">
            <v>240733</v>
          </cell>
          <cell r="M525" t="str">
            <v>KSI Mikroyrittäjyys (MikroY)</v>
          </cell>
          <cell r="N525">
            <v>24</v>
          </cell>
          <cell r="O525" t="str">
            <v>Oulun yliopisto</v>
          </cell>
          <cell r="P525">
            <v>2430</v>
          </cell>
          <cell r="Q525" t="str">
            <v>Alueyksiköt</v>
          </cell>
          <cell r="R525">
            <v>24073</v>
          </cell>
          <cell r="S525" t="str">
            <v>Kerttu Saalasti instituutti</v>
          </cell>
          <cell r="T525" t="str">
            <v>KSI</v>
          </cell>
        </row>
        <row r="526">
          <cell r="A526">
            <v>240734</v>
          </cell>
          <cell r="B526" t="str">
            <v>KSI Maanalainen fysiikka (CUPP)</v>
          </cell>
          <cell r="C526" t="str">
            <v>Centre for Undergroud Physics Pyhäjärvi</v>
          </cell>
          <cell r="D526" t="str">
            <v>KSI CUPP</v>
          </cell>
          <cell r="E526">
            <v>8</v>
          </cell>
          <cell r="F526">
            <v>240734</v>
          </cell>
          <cell r="G526">
            <v>525</v>
          </cell>
          <cell r="H526">
            <v>42005</v>
          </cell>
          <cell r="I526">
            <v>2958465</v>
          </cell>
          <cell r="J526">
            <v>5</v>
          </cell>
          <cell r="K526" t="str">
            <v>Tulosyksikkö</v>
          </cell>
          <cell r="L526">
            <v>24073</v>
          </cell>
          <cell r="M526" t="str">
            <v>Kerttu Saalasti instituutti</v>
          </cell>
          <cell r="N526">
            <v>24</v>
          </cell>
          <cell r="O526" t="str">
            <v>Oulun yliopisto</v>
          </cell>
          <cell r="P526">
            <v>2430</v>
          </cell>
          <cell r="Q526" t="str">
            <v>Alueyksiköt</v>
          </cell>
          <cell r="R526">
            <v>24073</v>
          </cell>
          <cell r="S526" t="str">
            <v>Kerttu Saalasti instituutti</v>
          </cell>
          <cell r="T526" t="str">
            <v>KSI</v>
          </cell>
        </row>
        <row r="527">
          <cell r="A527">
            <v>2407340</v>
          </cell>
          <cell r="B527" t="str">
            <v>KSI Maanalainen fysiikka (CUPP)</v>
          </cell>
          <cell r="C527" t="str">
            <v>Centre for Undergroud Physics Pyhäjärvi</v>
          </cell>
          <cell r="D527" t="str">
            <v>KSI CUPP</v>
          </cell>
          <cell r="E527">
            <v>8</v>
          </cell>
          <cell r="F527">
            <v>2407340</v>
          </cell>
          <cell r="G527">
            <v>526</v>
          </cell>
          <cell r="H527">
            <v>42005</v>
          </cell>
          <cell r="I527">
            <v>2958465</v>
          </cell>
          <cell r="J527">
            <v>6</v>
          </cell>
          <cell r="K527" t="str">
            <v>Kustannuspaikka</v>
          </cell>
          <cell r="L527">
            <v>240734</v>
          </cell>
          <cell r="M527" t="str">
            <v>KSI Maanalainen fysiikka (CUPP)</v>
          </cell>
          <cell r="N527">
            <v>24</v>
          </cell>
          <cell r="O527" t="str">
            <v>Oulun yliopisto</v>
          </cell>
          <cell r="P527">
            <v>2430</v>
          </cell>
          <cell r="Q527" t="str">
            <v>Alueyksiköt</v>
          </cell>
          <cell r="R527">
            <v>24073</v>
          </cell>
          <cell r="S527" t="str">
            <v>Kerttu Saalasti instituutti</v>
          </cell>
          <cell r="T527" t="str">
            <v>KSI</v>
          </cell>
        </row>
        <row r="528">
          <cell r="A528">
            <v>240736</v>
          </cell>
          <cell r="B528" t="str">
            <v>KSI Raahe</v>
          </cell>
          <cell r="C528" t="str">
            <v>Raahe Research Group</v>
          </cell>
          <cell r="D528" t="str">
            <v>KSI Raahe</v>
          </cell>
          <cell r="E528">
            <v>9</v>
          </cell>
          <cell r="F528">
            <v>240736</v>
          </cell>
          <cell r="G528">
            <v>527</v>
          </cell>
          <cell r="H528">
            <v>42005</v>
          </cell>
          <cell r="I528">
            <v>2958465</v>
          </cell>
          <cell r="J528">
            <v>5</v>
          </cell>
          <cell r="K528" t="str">
            <v>Tulosyksikkö</v>
          </cell>
          <cell r="L528">
            <v>24073</v>
          </cell>
          <cell r="M528" t="str">
            <v>Kerttu Saalasti instituutti</v>
          </cell>
          <cell r="N528">
            <v>24</v>
          </cell>
          <cell r="O528" t="str">
            <v>Oulun yliopisto</v>
          </cell>
          <cell r="P528">
            <v>2430</v>
          </cell>
          <cell r="Q528" t="str">
            <v>Alueyksiköt</v>
          </cell>
          <cell r="R528">
            <v>24073</v>
          </cell>
          <cell r="S528" t="str">
            <v>Kerttu Saalasti instituutti</v>
          </cell>
          <cell r="T528" t="str">
            <v>KSI</v>
          </cell>
        </row>
        <row r="529">
          <cell r="A529">
            <v>2407360</v>
          </cell>
          <cell r="B529" t="str">
            <v>KSI Raahe</v>
          </cell>
          <cell r="C529" t="str">
            <v>Raahe Research Group</v>
          </cell>
          <cell r="D529" t="str">
            <v>KSI Raahe</v>
          </cell>
          <cell r="E529">
            <v>9</v>
          </cell>
          <cell r="F529">
            <v>2407360</v>
          </cell>
          <cell r="G529">
            <v>528</v>
          </cell>
          <cell r="H529">
            <v>42005</v>
          </cell>
          <cell r="I529">
            <v>2958465</v>
          </cell>
          <cell r="J529">
            <v>6</v>
          </cell>
          <cell r="K529" t="str">
            <v>Kustannuspaikka</v>
          </cell>
          <cell r="L529">
            <v>240736</v>
          </cell>
          <cell r="M529" t="str">
            <v>OEI Raahe</v>
          </cell>
          <cell r="N529">
            <v>24</v>
          </cell>
          <cell r="O529" t="str">
            <v>Oulun yliopisto</v>
          </cell>
          <cell r="P529">
            <v>2430</v>
          </cell>
          <cell r="Q529" t="str">
            <v>Alueyksiköt</v>
          </cell>
          <cell r="R529">
            <v>24073</v>
          </cell>
          <cell r="S529" t="str">
            <v>Kerttu Saalasti instituutti</v>
          </cell>
          <cell r="T529" t="str">
            <v>KSI</v>
          </cell>
        </row>
        <row r="530">
          <cell r="A530">
            <v>2409205</v>
          </cell>
          <cell r="B530" t="str">
            <v>Raahe 31.12.2014 saakka</v>
          </cell>
          <cell r="C530" t="str">
            <v>Raahe</v>
          </cell>
          <cell r="D530" t="str">
            <v>Raahe</v>
          </cell>
          <cell r="E530">
            <v>5</v>
          </cell>
          <cell r="F530">
            <v>2409205</v>
          </cell>
          <cell r="G530">
            <v>529</v>
          </cell>
          <cell r="H530">
            <v>39814</v>
          </cell>
          <cell r="I530">
            <v>42004</v>
          </cell>
          <cell r="J530">
            <v>6</v>
          </cell>
          <cell r="K530" t="str">
            <v>Kustannuspaikka</v>
          </cell>
          <cell r="L530">
            <v>240730</v>
          </cell>
          <cell r="M530" t="str">
            <v>Kerttu Saalasti instituutti</v>
          </cell>
          <cell r="N530">
            <v>24</v>
          </cell>
          <cell r="O530" t="str">
            <v>Oulun yliopisto</v>
          </cell>
          <cell r="P530">
            <v>2430</v>
          </cell>
          <cell r="Q530" t="str">
            <v>Alueyksiköt</v>
          </cell>
          <cell r="R530">
            <v>24073</v>
          </cell>
          <cell r="S530" t="str">
            <v>Kerttu Saalasti instituutti</v>
          </cell>
          <cell r="T530" t="str">
            <v>KSI</v>
          </cell>
        </row>
        <row r="531">
          <cell r="A531">
            <v>240735</v>
          </cell>
          <cell r="B531" t="str">
            <v>OEI Ylivieska 31.12.2015 saakka</v>
          </cell>
          <cell r="C531" t="str">
            <v>Ylivieska Research Group, until 31.12.2015</v>
          </cell>
          <cell r="D531" t="str">
            <v>Ylivieska Research Group</v>
          </cell>
          <cell r="E531">
            <v>24</v>
          </cell>
          <cell r="F531">
            <v>240735</v>
          </cell>
          <cell r="G531">
            <v>530</v>
          </cell>
          <cell r="H531">
            <v>42005</v>
          </cell>
          <cell r="I531">
            <v>42369</v>
          </cell>
          <cell r="J531">
            <v>5</v>
          </cell>
          <cell r="K531" t="str">
            <v>Tulosyksikkö</v>
          </cell>
          <cell r="L531">
            <v>24073</v>
          </cell>
          <cell r="M531" t="str">
            <v>Kerttu Saalasti instituutti</v>
          </cell>
          <cell r="N531">
            <v>24</v>
          </cell>
          <cell r="O531" t="str">
            <v>Oulun yliopisto</v>
          </cell>
          <cell r="P531">
            <v>2430</v>
          </cell>
          <cell r="Q531" t="str">
            <v>Alueyksiköt</v>
          </cell>
          <cell r="R531">
            <v>24073</v>
          </cell>
          <cell r="S531" t="str">
            <v>Kerttu Saalasti instituutti</v>
          </cell>
          <cell r="T531" t="str">
            <v>KSI</v>
          </cell>
        </row>
        <row r="532">
          <cell r="A532">
            <v>2407350</v>
          </cell>
          <cell r="B532" t="str">
            <v>OEI Ylivieska 31.12.2015 saakka</v>
          </cell>
          <cell r="C532" t="str">
            <v>Ylivieska Research Group, until 31.12.2015</v>
          </cell>
          <cell r="D532" t="str">
            <v>Ylivieska Research Group</v>
          </cell>
          <cell r="E532">
            <v>24</v>
          </cell>
          <cell r="F532">
            <v>2407350</v>
          </cell>
          <cell r="G532">
            <v>531</v>
          </cell>
          <cell r="H532">
            <v>42005</v>
          </cell>
          <cell r="I532">
            <v>42369</v>
          </cell>
          <cell r="J532">
            <v>6</v>
          </cell>
          <cell r="K532" t="str">
            <v>Kustannuspaikka</v>
          </cell>
          <cell r="L532">
            <v>240735</v>
          </cell>
          <cell r="M532" t="str">
            <v>OEI Ylivieska 31.12.2015 saakka</v>
          </cell>
          <cell r="N532">
            <v>24</v>
          </cell>
          <cell r="O532" t="str">
            <v>Oulun yliopisto</v>
          </cell>
          <cell r="P532">
            <v>2430</v>
          </cell>
          <cell r="Q532" t="str">
            <v>Alueyksiköt</v>
          </cell>
          <cell r="R532">
            <v>24073</v>
          </cell>
          <cell r="S532" t="str">
            <v>Kerttu Saalasti instituutti</v>
          </cell>
          <cell r="T532" t="str">
            <v>KSI</v>
          </cell>
        </row>
        <row r="533">
          <cell r="A533">
            <v>24076</v>
          </cell>
          <cell r="B533" t="str">
            <v>Sodankylän geofysiikan observatorio</v>
          </cell>
          <cell r="C533" t="str">
            <v>Sodankylä Geophysical Observatory</v>
          </cell>
          <cell r="D533" t="str">
            <v>SGO</v>
          </cell>
          <cell r="E533">
            <v>3</v>
          </cell>
          <cell r="F533">
            <v>24076</v>
          </cell>
          <cell r="G533">
            <v>532</v>
          </cell>
          <cell r="H533">
            <v>34700</v>
          </cell>
          <cell r="I533">
            <v>2958465</v>
          </cell>
          <cell r="J533">
            <v>3</v>
          </cell>
          <cell r="K533" t="str">
            <v>Tiedekunta</v>
          </cell>
          <cell r="L533">
            <v>2430</v>
          </cell>
          <cell r="M533" t="str">
            <v>Alueyksiköt</v>
          </cell>
          <cell r="N533">
            <v>24</v>
          </cell>
          <cell r="O533" t="str">
            <v>Oulun yliopisto</v>
          </cell>
          <cell r="P533">
            <v>2430</v>
          </cell>
          <cell r="Q533" t="str">
            <v>Alueyksiköt</v>
          </cell>
          <cell r="R533">
            <v>24076</v>
          </cell>
          <cell r="S533" t="str">
            <v>Sodankylän geofysiikan observatorio</v>
          </cell>
          <cell r="T533" t="str">
            <v>SGO</v>
          </cell>
        </row>
        <row r="534">
          <cell r="A534">
            <v>240760</v>
          </cell>
          <cell r="B534" t="str">
            <v>SGO Havaintotoiminta</v>
          </cell>
          <cell r="C534" t="str">
            <v>SGO Observations</v>
          </cell>
          <cell r="D534" t="str">
            <v>SGO Observations</v>
          </cell>
          <cell r="E534">
            <v>16</v>
          </cell>
          <cell r="F534">
            <v>240760</v>
          </cell>
          <cell r="G534">
            <v>533</v>
          </cell>
          <cell r="H534">
            <v>34700</v>
          </cell>
          <cell r="I534">
            <v>2958465</v>
          </cell>
          <cell r="J534">
            <v>5</v>
          </cell>
          <cell r="K534" t="str">
            <v>Tulosyksikkö</v>
          </cell>
          <cell r="L534">
            <v>24076</v>
          </cell>
          <cell r="M534" t="str">
            <v>Sodankylän geofysiikan observatorio</v>
          </cell>
          <cell r="N534">
            <v>24</v>
          </cell>
          <cell r="O534" t="str">
            <v>Oulun yliopisto</v>
          </cell>
          <cell r="P534">
            <v>2430</v>
          </cell>
          <cell r="Q534" t="str">
            <v>Alueyksiköt</v>
          </cell>
          <cell r="R534">
            <v>24076</v>
          </cell>
          <cell r="S534" t="str">
            <v>Sodankylän geofysiikan observatorio</v>
          </cell>
          <cell r="T534" t="str">
            <v>SGO</v>
          </cell>
        </row>
        <row r="535">
          <cell r="A535">
            <v>2407600</v>
          </cell>
          <cell r="B535" t="str">
            <v>SGO Havaintotoiminta</v>
          </cell>
          <cell r="C535" t="str">
            <v>SGO Observations</v>
          </cell>
          <cell r="D535" t="str">
            <v>SGO Observations</v>
          </cell>
          <cell r="E535">
            <v>16</v>
          </cell>
          <cell r="F535">
            <v>2407600</v>
          </cell>
          <cell r="G535">
            <v>534</v>
          </cell>
          <cell r="H535">
            <v>39814</v>
          </cell>
          <cell r="I535">
            <v>2958465</v>
          </cell>
          <cell r="J535">
            <v>6</v>
          </cell>
          <cell r="K535" t="str">
            <v>Kustannuspaikka</v>
          </cell>
          <cell r="L535">
            <v>240760</v>
          </cell>
          <cell r="M535" t="str">
            <v>SGO Havaintotoiminta</v>
          </cell>
          <cell r="N535">
            <v>24</v>
          </cell>
          <cell r="O535" t="str">
            <v>Oulun yliopisto</v>
          </cell>
          <cell r="P535">
            <v>2430</v>
          </cell>
          <cell r="Q535" t="str">
            <v>Alueyksiköt</v>
          </cell>
          <cell r="R535">
            <v>24076</v>
          </cell>
          <cell r="S535" t="str">
            <v>Sodankylän geofysiikan observatorio</v>
          </cell>
          <cell r="T535" t="str">
            <v>SGO</v>
          </cell>
        </row>
        <row r="536">
          <cell r="A536">
            <v>240762</v>
          </cell>
          <cell r="B536" t="str">
            <v>SGO Tutkimus- ja kehitystoiminta</v>
          </cell>
          <cell r="C536" t="str">
            <v>SGO Research and Development</v>
          </cell>
          <cell r="D536" t="str">
            <v>SGO Research and Development</v>
          </cell>
          <cell r="E536">
            <v>28</v>
          </cell>
          <cell r="F536">
            <v>240762</v>
          </cell>
          <cell r="G536">
            <v>535</v>
          </cell>
          <cell r="H536">
            <v>42370</v>
          </cell>
          <cell r="I536">
            <v>2958465</v>
          </cell>
          <cell r="J536">
            <v>5</v>
          </cell>
          <cell r="K536" t="str">
            <v>Tulosyksikkö</v>
          </cell>
          <cell r="L536">
            <v>24076</v>
          </cell>
          <cell r="M536" t="str">
            <v>Sodankylän geofysiikan observatorio</v>
          </cell>
          <cell r="N536">
            <v>24</v>
          </cell>
          <cell r="O536" t="str">
            <v>Oulun yliopisto</v>
          </cell>
          <cell r="P536">
            <v>2430</v>
          </cell>
          <cell r="Q536" t="str">
            <v>Alueyksiköt</v>
          </cell>
          <cell r="R536">
            <v>24076</v>
          </cell>
          <cell r="S536" t="str">
            <v>Sodankylän geofysiikan observatorio</v>
          </cell>
          <cell r="T536" t="str">
            <v>SGO</v>
          </cell>
        </row>
        <row r="537">
          <cell r="A537">
            <v>2407620</v>
          </cell>
          <cell r="B537" t="str">
            <v>SGO Tutkimus- ja kehitystoiminta</v>
          </cell>
          <cell r="C537" t="str">
            <v>SGO Research and Development</v>
          </cell>
          <cell r="D537" t="str">
            <v>SGO Research and Development</v>
          </cell>
          <cell r="E537">
            <v>28</v>
          </cell>
          <cell r="F537">
            <v>2407620</v>
          </cell>
          <cell r="G537">
            <v>536</v>
          </cell>
          <cell r="H537">
            <v>42370</v>
          </cell>
          <cell r="I537">
            <v>2958465</v>
          </cell>
          <cell r="J537">
            <v>6</v>
          </cell>
          <cell r="K537" t="str">
            <v>Kustannuspaikka</v>
          </cell>
          <cell r="L537">
            <v>240762</v>
          </cell>
          <cell r="M537" t="str">
            <v>SGO Tutkimus- ja kehitystoiminta</v>
          </cell>
          <cell r="N537">
            <v>24</v>
          </cell>
          <cell r="O537" t="str">
            <v>Oulun yliopisto</v>
          </cell>
          <cell r="P537">
            <v>2430</v>
          </cell>
          <cell r="Q537" t="str">
            <v>Alueyksiköt</v>
          </cell>
          <cell r="R537">
            <v>24076</v>
          </cell>
          <cell r="S537" t="str">
            <v>Sodankylän geofysiikan observatorio</v>
          </cell>
          <cell r="T537" t="str">
            <v>SGO</v>
          </cell>
        </row>
        <row r="538">
          <cell r="A538">
            <v>240761</v>
          </cell>
          <cell r="B538" t="str">
            <v>Sodankylän geofysiikan observatorio Oulu 31.12.2012 saakka</v>
          </cell>
          <cell r="C538" t="str">
            <v>Sodankylä Geophysical Observatory, Oulu Unit, until 31.12.2012</v>
          </cell>
          <cell r="D538" t="str">
            <v>SGO, Oulu Unit</v>
          </cell>
          <cell r="E538">
            <v>14</v>
          </cell>
          <cell r="F538">
            <v>240761</v>
          </cell>
          <cell r="G538">
            <v>537</v>
          </cell>
          <cell r="H538">
            <v>34700</v>
          </cell>
          <cell r="I538">
            <v>41274</v>
          </cell>
          <cell r="J538">
            <v>5</v>
          </cell>
          <cell r="K538" t="str">
            <v>Tulosyksikkö</v>
          </cell>
          <cell r="L538">
            <v>24076</v>
          </cell>
          <cell r="M538" t="str">
            <v>Sodankylän geofysiikan observatorio</v>
          </cell>
          <cell r="N538">
            <v>24</v>
          </cell>
          <cell r="O538" t="str">
            <v>Oulun yliopisto</v>
          </cell>
          <cell r="P538">
            <v>2430</v>
          </cell>
          <cell r="Q538" t="str">
            <v>Alueyksiköt</v>
          </cell>
          <cell r="R538">
            <v>24076</v>
          </cell>
          <cell r="S538" t="str">
            <v>Sodankylän geofysiikan observatorio</v>
          </cell>
          <cell r="T538" t="str">
            <v>SGO</v>
          </cell>
        </row>
        <row r="539">
          <cell r="A539">
            <v>2407610</v>
          </cell>
          <cell r="B539" t="str">
            <v>Sodankylän geofys. obser., Oulun yksikkö 31.12.2012 saakka</v>
          </cell>
          <cell r="C539" t="str">
            <v>Sodankylä Geophysical Observatory, Oulu Unit, until 31.12.2012</v>
          </cell>
          <cell r="D539" t="str">
            <v>SGO, Oulu Unit</v>
          </cell>
          <cell r="E539">
            <v>14</v>
          </cell>
          <cell r="F539">
            <v>2407610</v>
          </cell>
          <cell r="G539">
            <v>538</v>
          </cell>
          <cell r="H539">
            <v>39814</v>
          </cell>
          <cell r="I539">
            <v>41274</v>
          </cell>
          <cell r="J539">
            <v>6</v>
          </cell>
          <cell r="K539" t="str">
            <v>Kustannuspaikka</v>
          </cell>
          <cell r="L539">
            <v>240761</v>
          </cell>
          <cell r="M539" t="str">
            <v>Sodankylän geofysiikan observatorio Oulu 31.12.2012 saakka</v>
          </cell>
          <cell r="N539">
            <v>24</v>
          </cell>
          <cell r="O539" t="str">
            <v>Oulun yliopisto</v>
          </cell>
          <cell r="P539">
            <v>2430</v>
          </cell>
          <cell r="Q539" t="str">
            <v>Alueyksiköt</v>
          </cell>
          <cell r="R539">
            <v>24076</v>
          </cell>
          <cell r="S539" t="str">
            <v>Sodankylän geofysiikan observatorio</v>
          </cell>
          <cell r="T539" t="str">
            <v>SGO</v>
          </cell>
        </row>
        <row r="540">
          <cell r="A540">
            <v>24080</v>
          </cell>
          <cell r="B540" t="str">
            <v>Kajaanin yliopistokeskus</v>
          </cell>
          <cell r="C540" t="str">
            <v>Kajaani University Consortium</v>
          </cell>
          <cell r="D540" t="str">
            <v>KUC</v>
          </cell>
          <cell r="E540">
            <v>3</v>
          </cell>
          <cell r="F540">
            <v>24080</v>
          </cell>
          <cell r="G540">
            <v>539</v>
          </cell>
          <cell r="H540">
            <v>34700</v>
          </cell>
          <cell r="I540">
            <v>2958465</v>
          </cell>
          <cell r="J540">
            <v>3</v>
          </cell>
          <cell r="K540" t="str">
            <v>Tiedekunta</v>
          </cell>
          <cell r="L540">
            <v>2430</v>
          </cell>
          <cell r="M540" t="str">
            <v>Alueyksiköt</v>
          </cell>
          <cell r="N540">
            <v>24</v>
          </cell>
          <cell r="O540" t="str">
            <v>Oulun yliopisto</v>
          </cell>
          <cell r="P540">
            <v>2430</v>
          </cell>
          <cell r="Q540" t="str">
            <v>Alueyksiköt</v>
          </cell>
          <cell r="R540">
            <v>24080</v>
          </cell>
          <cell r="S540" t="str">
            <v>Kajaanin yliopistokeskus</v>
          </cell>
          <cell r="T540" t="str">
            <v>KYK</v>
          </cell>
        </row>
        <row r="541">
          <cell r="A541">
            <v>240800</v>
          </cell>
          <cell r="B541" t="str">
            <v>Kajaanin yliopistokeskus</v>
          </cell>
          <cell r="C541" t="str">
            <v>Kajaani University Consortium</v>
          </cell>
          <cell r="D541" t="str">
            <v>KUC shared</v>
          </cell>
          <cell r="E541">
            <v>10</v>
          </cell>
          <cell r="F541">
            <v>240800</v>
          </cell>
          <cell r="G541">
            <v>540</v>
          </cell>
          <cell r="H541">
            <v>34700</v>
          </cell>
          <cell r="I541">
            <v>2958465</v>
          </cell>
          <cell r="J541">
            <v>5</v>
          </cell>
          <cell r="K541" t="str">
            <v>Tulosyksikkö</v>
          </cell>
          <cell r="L541">
            <v>24080</v>
          </cell>
          <cell r="M541" t="str">
            <v>Kajaanin yliopistokeskus</v>
          </cell>
          <cell r="N541">
            <v>24</v>
          </cell>
          <cell r="O541" t="str">
            <v>Oulun yliopisto</v>
          </cell>
          <cell r="P541">
            <v>2430</v>
          </cell>
          <cell r="Q541" t="str">
            <v>Alueyksiköt</v>
          </cell>
          <cell r="R541">
            <v>24080</v>
          </cell>
          <cell r="S541" t="str">
            <v>Kajaanin yliopistokeskus</v>
          </cell>
          <cell r="T541" t="str">
            <v>KYK</v>
          </cell>
        </row>
        <row r="542">
          <cell r="A542">
            <v>2408000</v>
          </cell>
          <cell r="B542" t="str">
            <v>Kajaanin yliopistokeskus yhteiset</v>
          </cell>
          <cell r="C542" t="str">
            <v>Kajaani University Consortium</v>
          </cell>
          <cell r="D542" t="str">
            <v>KUC shared</v>
          </cell>
          <cell r="E542">
            <v>10</v>
          </cell>
          <cell r="F542">
            <v>2408000</v>
          </cell>
          <cell r="G542">
            <v>541</v>
          </cell>
          <cell r="H542">
            <v>39814</v>
          </cell>
          <cell r="I542">
            <v>2958465</v>
          </cell>
          <cell r="J542">
            <v>6</v>
          </cell>
          <cell r="K542" t="str">
            <v>Kustannuspaikka</v>
          </cell>
          <cell r="L542">
            <v>240800</v>
          </cell>
          <cell r="M542" t="str">
            <v>Kajaanin yliopistokeskus</v>
          </cell>
          <cell r="N542">
            <v>24</v>
          </cell>
          <cell r="O542" t="str">
            <v>Oulun yliopisto</v>
          </cell>
          <cell r="P542">
            <v>2430</v>
          </cell>
          <cell r="Q542" t="str">
            <v>Alueyksiköt</v>
          </cell>
          <cell r="R542">
            <v>24080</v>
          </cell>
          <cell r="S542" t="str">
            <v>Kajaanin yliopistokeskus</v>
          </cell>
          <cell r="T542" t="str">
            <v>KYK</v>
          </cell>
        </row>
        <row r="543">
          <cell r="A543">
            <v>240806</v>
          </cell>
          <cell r="B543" t="str">
            <v>MITY</v>
          </cell>
          <cell r="C543" t="str">
            <v>MITY</v>
          </cell>
          <cell r="D543" t="str">
            <v>MITY</v>
          </cell>
          <cell r="E543">
            <v>4</v>
          </cell>
          <cell r="F543">
            <v>240806</v>
          </cell>
          <cell r="G543">
            <v>542</v>
          </cell>
          <cell r="H543">
            <v>40544</v>
          </cell>
          <cell r="I543">
            <v>2958465</v>
          </cell>
          <cell r="J543">
            <v>5</v>
          </cell>
          <cell r="K543" t="str">
            <v>Tulosyksikkö</v>
          </cell>
          <cell r="L543">
            <v>24080</v>
          </cell>
          <cell r="M543" t="str">
            <v>Kajaanin yliopistokeskus</v>
          </cell>
          <cell r="N543">
            <v>24</v>
          </cell>
          <cell r="O543" t="str">
            <v>Oulun yliopisto</v>
          </cell>
          <cell r="P543">
            <v>2430</v>
          </cell>
          <cell r="Q543" t="str">
            <v>Alueyksiköt</v>
          </cell>
          <cell r="R543">
            <v>24080</v>
          </cell>
          <cell r="S543" t="str">
            <v>Kajaanin yliopistokeskus</v>
          </cell>
          <cell r="T543" t="str">
            <v>KYK</v>
          </cell>
        </row>
        <row r="544">
          <cell r="A544">
            <v>2408060</v>
          </cell>
          <cell r="B544" t="str">
            <v>MITY</v>
          </cell>
          <cell r="C544" t="str">
            <v>MITY</v>
          </cell>
          <cell r="D544" t="str">
            <v>MITY</v>
          </cell>
          <cell r="E544">
            <v>4</v>
          </cell>
          <cell r="F544">
            <v>2408060</v>
          </cell>
          <cell r="G544">
            <v>543</v>
          </cell>
          <cell r="H544">
            <v>40544</v>
          </cell>
          <cell r="I544">
            <v>2958465</v>
          </cell>
          <cell r="J544">
            <v>6</v>
          </cell>
          <cell r="K544" t="str">
            <v>Kustannuspaikka</v>
          </cell>
          <cell r="L544">
            <v>240806</v>
          </cell>
          <cell r="M544" t="str">
            <v>MITY</v>
          </cell>
          <cell r="N544">
            <v>24</v>
          </cell>
          <cell r="O544" t="str">
            <v>Oulun yliopisto</v>
          </cell>
          <cell r="P544">
            <v>2430</v>
          </cell>
          <cell r="Q544" t="str">
            <v>Alueyksiköt</v>
          </cell>
          <cell r="R544">
            <v>24080</v>
          </cell>
          <cell r="S544" t="str">
            <v>Kajaanin yliopistokeskus</v>
          </cell>
          <cell r="T544" t="str">
            <v>KYK</v>
          </cell>
        </row>
        <row r="545">
          <cell r="A545">
            <v>2408061</v>
          </cell>
          <cell r="B545" t="str">
            <v>Analyyttinen kemia/bioanalytiikka</v>
          </cell>
          <cell r="C545" t="str">
            <v>Analytical and bioanalytical chemistry</v>
          </cell>
          <cell r="D545" t="str">
            <v>Analytical and bioanal. Chem.</v>
          </cell>
          <cell r="E545">
            <v>29</v>
          </cell>
          <cell r="F545">
            <v>2408061</v>
          </cell>
          <cell r="G545">
            <v>544</v>
          </cell>
          <cell r="H545">
            <v>40544</v>
          </cell>
          <cell r="I545">
            <v>2958465</v>
          </cell>
          <cell r="J545">
            <v>6</v>
          </cell>
          <cell r="K545" t="str">
            <v>Kustannuspaikka</v>
          </cell>
          <cell r="L545">
            <v>240806</v>
          </cell>
          <cell r="M545" t="str">
            <v>MITY</v>
          </cell>
          <cell r="N545">
            <v>24</v>
          </cell>
          <cell r="O545" t="str">
            <v>Oulun yliopisto</v>
          </cell>
          <cell r="P545">
            <v>2430</v>
          </cell>
          <cell r="Q545" t="str">
            <v>Alueyksiköt</v>
          </cell>
          <cell r="R545">
            <v>24080</v>
          </cell>
          <cell r="S545" t="str">
            <v>Kajaanin yliopistokeskus</v>
          </cell>
          <cell r="T545" t="str">
            <v>KYK</v>
          </cell>
        </row>
        <row r="546">
          <cell r="A546">
            <v>2408062</v>
          </cell>
          <cell r="B546" t="str">
            <v>Kuvantavat mittaukset</v>
          </cell>
          <cell r="C546" t="str">
            <v>Image-based measurements</v>
          </cell>
          <cell r="D546" t="str">
            <v>Image-based measurements</v>
          </cell>
          <cell r="E546">
            <v>24</v>
          </cell>
          <cell r="F546">
            <v>2408062</v>
          </cell>
          <cell r="G546">
            <v>545</v>
          </cell>
          <cell r="H546">
            <v>40544</v>
          </cell>
          <cell r="I546">
            <v>2958465</v>
          </cell>
          <cell r="J546">
            <v>6</v>
          </cell>
          <cell r="K546" t="str">
            <v>Kustannuspaikka</v>
          </cell>
          <cell r="L546">
            <v>240806</v>
          </cell>
          <cell r="M546" t="str">
            <v>MITY</v>
          </cell>
          <cell r="N546">
            <v>24</v>
          </cell>
          <cell r="O546" t="str">
            <v>Oulun yliopisto</v>
          </cell>
          <cell r="P546">
            <v>2430</v>
          </cell>
          <cell r="Q546" t="str">
            <v>Alueyksiköt</v>
          </cell>
          <cell r="R546">
            <v>24080</v>
          </cell>
          <cell r="S546" t="str">
            <v>Kajaanin yliopistokeskus</v>
          </cell>
          <cell r="T546" t="str">
            <v>KYK</v>
          </cell>
        </row>
        <row r="547">
          <cell r="A547">
            <v>2408063</v>
          </cell>
          <cell r="B547" t="str">
            <v>Optinen spektroskopia</v>
          </cell>
          <cell r="C547" t="str">
            <v>Optical spectroscopy</v>
          </cell>
          <cell r="D547" t="str">
            <v>Optical spectroscopy</v>
          </cell>
          <cell r="E547">
            <v>20</v>
          </cell>
          <cell r="F547">
            <v>2408063</v>
          </cell>
          <cell r="G547">
            <v>546</v>
          </cell>
          <cell r="H547">
            <v>40544</v>
          </cell>
          <cell r="I547">
            <v>2958465</v>
          </cell>
          <cell r="J547">
            <v>6</v>
          </cell>
          <cell r="K547" t="str">
            <v>Kustannuspaikka</v>
          </cell>
          <cell r="L547">
            <v>240806</v>
          </cell>
          <cell r="M547" t="str">
            <v>MITY</v>
          </cell>
          <cell r="N547">
            <v>24</v>
          </cell>
          <cell r="O547" t="str">
            <v>Oulun yliopisto</v>
          </cell>
          <cell r="P547">
            <v>2430</v>
          </cell>
          <cell r="Q547" t="str">
            <v>Alueyksiköt</v>
          </cell>
          <cell r="R547">
            <v>24080</v>
          </cell>
          <cell r="S547" t="str">
            <v>Kajaanin yliopistokeskus</v>
          </cell>
          <cell r="T547" t="str">
            <v>KYK</v>
          </cell>
        </row>
        <row r="548">
          <cell r="A548">
            <v>240807</v>
          </cell>
          <cell r="B548" t="str">
            <v>AIKOPA</v>
          </cell>
          <cell r="C548" t="str">
            <v>Adult and Continuing Education AIKOPA</v>
          </cell>
          <cell r="D548" t="str">
            <v>AIKOPA</v>
          </cell>
          <cell r="E548">
            <v>6</v>
          </cell>
          <cell r="F548">
            <v>240807</v>
          </cell>
          <cell r="G548">
            <v>547</v>
          </cell>
          <cell r="H548">
            <v>40544</v>
          </cell>
          <cell r="I548">
            <v>2958465</v>
          </cell>
          <cell r="J548">
            <v>5</v>
          </cell>
          <cell r="K548" t="str">
            <v>Tulosyksikkö</v>
          </cell>
          <cell r="L548">
            <v>24080</v>
          </cell>
          <cell r="M548" t="str">
            <v>Kajaanin yliopistokeskus</v>
          </cell>
          <cell r="N548">
            <v>24</v>
          </cell>
          <cell r="O548" t="str">
            <v>Oulun yliopisto</v>
          </cell>
          <cell r="P548">
            <v>2430</v>
          </cell>
          <cell r="Q548" t="str">
            <v>Alueyksiköt</v>
          </cell>
          <cell r="R548">
            <v>24080</v>
          </cell>
          <cell r="S548" t="str">
            <v>Kajaanin yliopistokeskus</v>
          </cell>
          <cell r="T548" t="str">
            <v>KYK</v>
          </cell>
        </row>
        <row r="549">
          <cell r="A549">
            <v>2408071</v>
          </cell>
          <cell r="B549" t="str">
            <v>AIKOPA</v>
          </cell>
          <cell r="C549" t="str">
            <v>Adult and Continuing Education AIKOPA</v>
          </cell>
          <cell r="D549" t="str">
            <v>AIKOPA</v>
          </cell>
          <cell r="E549">
            <v>6</v>
          </cell>
          <cell r="F549">
            <v>2408071</v>
          </cell>
          <cell r="G549">
            <v>548</v>
          </cell>
          <cell r="H549">
            <v>40544</v>
          </cell>
          <cell r="I549">
            <v>2958465</v>
          </cell>
          <cell r="J549">
            <v>6</v>
          </cell>
          <cell r="K549" t="str">
            <v>Kustannuspaikka</v>
          </cell>
          <cell r="L549">
            <v>240807</v>
          </cell>
          <cell r="M549" t="str">
            <v>AIKOPA</v>
          </cell>
          <cell r="N549">
            <v>24</v>
          </cell>
          <cell r="O549" t="str">
            <v>Oulun yliopisto</v>
          </cell>
          <cell r="P549">
            <v>2430</v>
          </cell>
          <cell r="Q549" t="str">
            <v>Alueyksiköt</v>
          </cell>
          <cell r="R549">
            <v>24080</v>
          </cell>
          <cell r="S549" t="str">
            <v>Kajaanin yliopistokeskus</v>
          </cell>
          <cell r="T549" t="str">
            <v>KYK</v>
          </cell>
        </row>
        <row r="550">
          <cell r="A550">
            <v>240801</v>
          </cell>
          <cell r="B550" t="str">
            <v>Aikuiskoulutus 31.12.2010 saakka</v>
          </cell>
          <cell r="C550" t="str">
            <v>Continuing Education, until 31.12.2010</v>
          </cell>
          <cell r="D550" t="str">
            <v>Continuing Education</v>
          </cell>
          <cell r="E550">
            <v>20</v>
          </cell>
          <cell r="F550">
            <v>240801</v>
          </cell>
          <cell r="G550">
            <v>549</v>
          </cell>
          <cell r="H550">
            <v>34700</v>
          </cell>
          <cell r="I550">
            <v>40543</v>
          </cell>
          <cell r="J550">
            <v>5</v>
          </cell>
          <cell r="K550" t="str">
            <v>Tulosyksikkö</v>
          </cell>
          <cell r="L550">
            <v>24080</v>
          </cell>
          <cell r="M550" t="str">
            <v>Kajaanin yliopistokeskus</v>
          </cell>
          <cell r="N550">
            <v>24</v>
          </cell>
          <cell r="O550" t="str">
            <v>Oulun yliopisto</v>
          </cell>
          <cell r="P550">
            <v>2430</v>
          </cell>
          <cell r="Q550" t="str">
            <v>Alueyksiköt</v>
          </cell>
          <cell r="R550">
            <v>24080</v>
          </cell>
          <cell r="S550" t="str">
            <v>Kajaanin yliopistokeskus</v>
          </cell>
          <cell r="T550" t="str">
            <v>KYK</v>
          </cell>
        </row>
        <row r="551">
          <cell r="A551">
            <v>2408010</v>
          </cell>
          <cell r="B551" t="str">
            <v>Aikuiskoulutus 31.12.2010 saakka</v>
          </cell>
          <cell r="C551" t="str">
            <v>Continuing Education, until 31.12.2010</v>
          </cell>
          <cell r="D551" t="str">
            <v>Continuing Education</v>
          </cell>
          <cell r="E551">
            <v>20</v>
          </cell>
          <cell r="F551">
            <v>2408010</v>
          </cell>
          <cell r="G551">
            <v>550</v>
          </cell>
          <cell r="H551">
            <v>39814</v>
          </cell>
          <cell r="I551">
            <v>40543</v>
          </cell>
          <cell r="J551">
            <v>6</v>
          </cell>
          <cell r="K551" t="str">
            <v>Kustannuspaikka</v>
          </cell>
          <cell r="L551">
            <v>240801</v>
          </cell>
          <cell r="M551" t="str">
            <v>Aikuiskoulutus 31.12.2010 saakka</v>
          </cell>
          <cell r="N551">
            <v>24</v>
          </cell>
          <cell r="O551" t="str">
            <v>Oulun yliopisto</v>
          </cell>
          <cell r="P551">
            <v>2430</v>
          </cell>
          <cell r="Q551" t="str">
            <v>Alueyksiköt</v>
          </cell>
          <cell r="R551">
            <v>24080</v>
          </cell>
          <cell r="S551" t="str">
            <v>Kajaanin yliopistokeskus</v>
          </cell>
          <cell r="T551" t="str">
            <v>KYK</v>
          </cell>
        </row>
        <row r="552">
          <cell r="A552">
            <v>240802</v>
          </cell>
          <cell r="B552" t="str">
            <v>Mittalaitelaboratorio 31.12.2010 saakka</v>
          </cell>
          <cell r="C552" t="str">
            <v>Measurement and Sensor Laboratory, until 31.12.2010</v>
          </cell>
          <cell r="D552" t="str">
            <v>Measurement and Sensor Lab.</v>
          </cell>
          <cell r="E552">
            <v>27</v>
          </cell>
          <cell r="F552">
            <v>240802</v>
          </cell>
          <cell r="G552">
            <v>551</v>
          </cell>
          <cell r="H552">
            <v>34700</v>
          </cell>
          <cell r="I552">
            <v>40543</v>
          </cell>
          <cell r="J552">
            <v>5</v>
          </cell>
          <cell r="K552" t="str">
            <v>Tulosyksikkö</v>
          </cell>
          <cell r="L552">
            <v>24080</v>
          </cell>
          <cell r="M552" t="str">
            <v>Kajaanin yliopistokeskus</v>
          </cell>
          <cell r="N552">
            <v>24</v>
          </cell>
          <cell r="O552" t="str">
            <v>Oulun yliopisto</v>
          </cell>
          <cell r="P552">
            <v>2430</v>
          </cell>
          <cell r="Q552" t="str">
            <v>Alueyksiköt</v>
          </cell>
          <cell r="R552">
            <v>24080</v>
          </cell>
          <cell r="S552" t="str">
            <v>Kajaanin yliopistokeskus</v>
          </cell>
          <cell r="T552" t="str">
            <v>KYK</v>
          </cell>
        </row>
        <row r="553">
          <cell r="A553">
            <v>2408020</v>
          </cell>
          <cell r="B553" t="str">
            <v>Mittalaitelaboratorio 31.12.2010 saakka</v>
          </cell>
          <cell r="C553" t="str">
            <v>Measurement and Sensor Laboratory, until 31.12.2010</v>
          </cell>
          <cell r="D553" t="str">
            <v>Measurement and Sensor Lab.</v>
          </cell>
          <cell r="E553">
            <v>27</v>
          </cell>
          <cell r="F553">
            <v>2408020</v>
          </cell>
          <cell r="G553">
            <v>552</v>
          </cell>
          <cell r="H553">
            <v>39814</v>
          </cell>
          <cell r="I553">
            <v>40543</v>
          </cell>
          <cell r="J553">
            <v>6</v>
          </cell>
          <cell r="K553" t="str">
            <v>Kustannuspaikka</v>
          </cell>
          <cell r="L553">
            <v>240802</v>
          </cell>
          <cell r="M553" t="str">
            <v>Mittalaitelaboratorio 31.12.2010 saakka</v>
          </cell>
          <cell r="N553">
            <v>24</v>
          </cell>
          <cell r="O553" t="str">
            <v>Oulun yliopisto</v>
          </cell>
          <cell r="P553">
            <v>2430</v>
          </cell>
          <cell r="Q553" t="str">
            <v>Alueyksiköt</v>
          </cell>
          <cell r="R553">
            <v>24080</v>
          </cell>
          <cell r="S553" t="str">
            <v>Kajaanin yliopistokeskus</v>
          </cell>
          <cell r="T553" t="str">
            <v>KYK</v>
          </cell>
        </row>
        <row r="554">
          <cell r="A554">
            <v>240803</v>
          </cell>
          <cell r="B554" t="str">
            <v>Biotekniikan laboratorio 31.12.2010 saakka</v>
          </cell>
          <cell r="C554" t="str">
            <v>Laboratory of Biotechnology, until 31.12.2010</v>
          </cell>
          <cell r="D554" t="str">
            <v>Laboratory of Biotechnology</v>
          </cell>
          <cell r="E554">
            <v>27</v>
          </cell>
          <cell r="F554">
            <v>240803</v>
          </cell>
          <cell r="G554">
            <v>553</v>
          </cell>
          <cell r="H554">
            <v>34700</v>
          </cell>
          <cell r="I554">
            <v>40543</v>
          </cell>
          <cell r="J554">
            <v>5</v>
          </cell>
          <cell r="K554" t="str">
            <v>Tulosyksikkö</v>
          </cell>
          <cell r="L554">
            <v>24080</v>
          </cell>
          <cell r="M554" t="str">
            <v>Kajaanin yliopistokeskus</v>
          </cell>
          <cell r="N554">
            <v>24</v>
          </cell>
          <cell r="O554" t="str">
            <v>Oulun yliopisto</v>
          </cell>
          <cell r="P554">
            <v>2430</v>
          </cell>
          <cell r="Q554" t="str">
            <v>Alueyksiköt</v>
          </cell>
          <cell r="R554">
            <v>24080</v>
          </cell>
          <cell r="S554" t="str">
            <v>Kajaanin yliopistokeskus</v>
          </cell>
          <cell r="T554" t="str">
            <v>KYK</v>
          </cell>
        </row>
        <row r="555">
          <cell r="A555">
            <v>2408030</v>
          </cell>
          <cell r="B555" t="str">
            <v>Biotekniikan laboratorio 31.12.2010 saakka</v>
          </cell>
          <cell r="C555" t="str">
            <v>Laboratory of Biotechnology, until 31.12.2010</v>
          </cell>
          <cell r="D555" t="str">
            <v>Laboratory of Biotechnology</v>
          </cell>
          <cell r="E555">
            <v>27</v>
          </cell>
          <cell r="F555">
            <v>2408030</v>
          </cell>
          <cell r="G555">
            <v>554</v>
          </cell>
          <cell r="H555">
            <v>39814</v>
          </cell>
          <cell r="I555">
            <v>40543</v>
          </cell>
          <cell r="J555">
            <v>6</v>
          </cell>
          <cell r="K555" t="str">
            <v>Kustannuspaikka</v>
          </cell>
          <cell r="L555">
            <v>240803</v>
          </cell>
          <cell r="M555" t="str">
            <v>Biotekniikan laboratorio 31.12.2010 saakka</v>
          </cell>
          <cell r="N555">
            <v>24</v>
          </cell>
          <cell r="O555" t="str">
            <v>Oulun yliopisto</v>
          </cell>
          <cell r="P555">
            <v>2430</v>
          </cell>
          <cell r="Q555" t="str">
            <v>Alueyksiköt</v>
          </cell>
          <cell r="R555">
            <v>24080</v>
          </cell>
          <cell r="S555" t="str">
            <v>Kajaanin yliopistokeskus</v>
          </cell>
          <cell r="T555" t="str">
            <v>KYK</v>
          </cell>
        </row>
        <row r="556">
          <cell r="A556">
            <v>240804</v>
          </cell>
          <cell r="B556" t="str">
            <v>Avoin yliopisto, Kajaani 31.12.2010 saaakka</v>
          </cell>
          <cell r="C556" t="str">
            <v>Open University, Kajaani, until 31.12.2010</v>
          </cell>
          <cell r="D556" t="str">
            <v>Open University, Kajaani</v>
          </cell>
          <cell r="E556">
            <v>24</v>
          </cell>
          <cell r="F556">
            <v>240804</v>
          </cell>
          <cell r="G556">
            <v>555</v>
          </cell>
          <cell r="H556">
            <v>34700</v>
          </cell>
          <cell r="I556">
            <v>40543</v>
          </cell>
          <cell r="J556">
            <v>5</v>
          </cell>
          <cell r="K556" t="str">
            <v>Tulosyksikkö</v>
          </cell>
          <cell r="L556">
            <v>24080</v>
          </cell>
          <cell r="M556" t="str">
            <v>Kajaanin yliopistokeskus</v>
          </cell>
          <cell r="N556">
            <v>24</v>
          </cell>
          <cell r="O556" t="str">
            <v>Oulun yliopisto</v>
          </cell>
          <cell r="P556">
            <v>2430</v>
          </cell>
          <cell r="Q556" t="str">
            <v>Alueyksiköt</v>
          </cell>
          <cell r="R556">
            <v>24080</v>
          </cell>
          <cell r="S556" t="str">
            <v>Kajaanin yliopistokeskus</v>
          </cell>
          <cell r="T556" t="str">
            <v>KYK</v>
          </cell>
        </row>
        <row r="557">
          <cell r="A557">
            <v>2408040</v>
          </cell>
          <cell r="B557" t="str">
            <v>Avoin yliopisto, Kajaani 31.12.2010 saaakka</v>
          </cell>
          <cell r="C557" t="str">
            <v>Open University, Kajaani, until 31.12.2010</v>
          </cell>
          <cell r="D557" t="str">
            <v>Open University, Kajaani</v>
          </cell>
          <cell r="E557">
            <v>24</v>
          </cell>
          <cell r="F557">
            <v>2408040</v>
          </cell>
          <cell r="G557">
            <v>556</v>
          </cell>
          <cell r="H557">
            <v>39814</v>
          </cell>
          <cell r="I557">
            <v>40543</v>
          </cell>
          <cell r="J557">
            <v>6</v>
          </cell>
          <cell r="K557" t="str">
            <v>Kustannuspaikka</v>
          </cell>
          <cell r="L557">
            <v>240804</v>
          </cell>
          <cell r="M557" t="str">
            <v>Avoin yliopisto, Kajaani 31.12.2010 saaakka</v>
          </cell>
          <cell r="N557">
            <v>24</v>
          </cell>
          <cell r="O557" t="str">
            <v>Oulun yliopisto</v>
          </cell>
          <cell r="P557">
            <v>2430</v>
          </cell>
          <cell r="Q557" t="str">
            <v>Alueyksiköt</v>
          </cell>
          <cell r="R557">
            <v>24080</v>
          </cell>
          <cell r="S557" t="str">
            <v>Kajaanin yliopistokeskus</v>
          </cell>
          <cell r="T557" t="str">
            <v>KYK</v>
          </cell>
        </row>
        <row r="558">
          <cell r="A558">
            <v>240805</v>
          </cell>
          <cell r="B558" t="str">
            <v>Lönnrot-instituutti 31.12.2010 saakka</v>
          </cell>
          <cell r="C558" t="str">
            <v>Lönnrot Institute, until 31.12.2010</v>
          </cell>
          <cell r="D558" t="str">
            <v>Lönnrot Institute</v>
          </cell>
          <cell r="E558">
            <v>17</v>
          </cell>
          <cell r="F558">
            <v>240805</v>
          </cell>
          <cell r="G558">
            <v>557</v>
          </cell>
          <cell r="H558">
            <v>34700</v>
          </cell>
          <cell r="I558">
            <v>40543</v>
          </cell>
          <cell r="J558">
            <v>5</v>
          </cell>
          <cell r="K558" t="str">
            <v>Tulosyksikkö</v>
          </cell>
          <cell r="L558">
            <v>24080</v>
          </cell>
          <cell r="M558" t="str">
            <v>Kajaanin yliopistokeskus</v>
          </cell>
          <cell r="N558">
            <v>24</v>
          </cell>
          <cell r="O558" t="str">
            <v>Oulun yliopisto</v>
          </cell>
          <cell r="P558">
            <v>2430</v>
          </cell>
          <cell r="Q558" t="str">
            <v>Alueyksiköt</v>
          </cell>
          <cell r="R558">
            <v>24080</v>
          </cell>
          <cell r="S558" t="str">
            <v>Kajaanin yliopistokeskus</v>
          </cell>
          <cell r="T558" t="str">
            <v>KYK</v>
          </cell>
        </row>
        <row r="559">
          <cell r="A559">
            <v>2408050</v>
          </cell>
          <cell r="B559" t="str">
            <v>Lönnrot-instituutti 31.12.2010 saakka</v>
          </cell>
          <cell r="C559" t="str">
            <v>Lönnrot Institute, until 31.12.2010</v>
          </cell>
          <cell r="D559" t="str">
            <v>Lönnrot Institute</v>
          </cell>
          <cell r="E559">
            <v>17</v>
          </cell>
          <cell r="F559">
            <v>2408050</v>
          </cell>
          <cell r="G559">
            <v>558</v>
          </cell>
          <cell r="H559">
            <v>39814</v>
          </cell>
          <cell r="I559">
            <v>40543</v>
          </cell>
          <cell r="J559">
            <v>6</v>
          </cell>
          <cell r="K559" t="str">
            <v>Kustannuspaikka</v>
          </cell>
          <cell r="L559">
            <v>240805</v>
          </cell>
          <cell r="M559" t="str">
            <v>Lönnrot-instituutti 31.12.2010 saakka</v>
          </cell>
          <cell r="N559">
            <v>24</v>
          </cell>
          <cell r="O559" t="str">
            <v>Oulun yliopisto</v>
          </cell>
          <cell r="P559">
            <v>2430</v>
          </cell>
          <cell r="Q559" t="str">
            <v>Alueyksiköt</v>
          </cell>
          <cell r="R559">
            <v>24080</v>
          </cell>
          <cell r="S559" t="str">
            <v>Kajaanin yliopistokeskus</v>
          </cell>
          <cell r="T559" t="str">
            <v>KYK</v>
          </cell>
        </row>
        <row r="560">
          <cell r="A560">
            <v>2408064</v>
          </cell>
          <cell r="B560" t="str">
            <v>Tietojärjestelmät ja sensoriverkot 31.12.2013 saakka</v>
          </cell>
          <cell r="C560" t="str">
            <v>Information systems and sensor networks</v>
          </cell>
          <cell r="D560" t="str">
            <v>Informat. Syst. and sensor net</v>
          </cell>
          <cell r="E560">
            <v>30</v>
          </cell>
          <cell r="F560">
            <v>2408064</v>
          </cell>
          <cell r="G560">
            <v>559</v>
          </cell>
          <cell r="H560">
            <v>40544</v>
          </cell>
          <cell r="I560">
            <v>41639</v>
          </cell>
          <cell r="J560">
            <v>6</v>
          </cell>
          <cell r="K560" t="str">
            <v>Kustannuspaikka</v>
          </cell>
          <cell r="L560">
            <v>240806</v>
          </cell>
          <cell r="M560" t="str">
            <v>MITY</v>
          </cell>
          <cell r="N560">
            <v>24</v>
          </cell>
          <cell r="O560" t="str">
            <v>Oulun yliopisto</v>
          </cell>
          <cell r="P560">
            <v>2430</v>
          </cell>
          <cell r="Q560" t="str">
            <v>Alueyksiköt</v>
          </cell>
          <cell r="R560">
            <v>24080</v>
          </cell>
          <cell r="S560" t="str">
            <v>Kajaanin yliopistokeskus</v>
          </cell>
          <cell r="T560" t="str">
            <v>KYK</v>
          </cell>
        </row>
        <row r="561">
          <cell r="A561">
            <v>2440</v>
          </cell>
          <cell r="B561" t="str">
            <v>Erillisyksiköt</v>
          </cell>
          <cell r="C561" t="str">
            <v>Separate Departments</v>
          </cell>
          <cell r="D561" t="str">
            <v>Separate Departments</v>
          </cell>
          <cell r="E561">
            <v>20</v>
          </cell>
          <cell r="F561">
            <v>2440</v>
          </cell>
          <cell r="G561">
            <v>560</v>
          </cell>
          <cell r="H561">
            <v>34700</v>
          </cell>
          <cell r="I561">
            <v>2958465</v>
          </cell>
          <cell r="J561">
            <v>2</v>
          </cell>
          <cell r="K561" t="str">
            <v>Dummy</v>
          </cell>
          <cell r="L561">
            <v>24</v>
          </cell>
          <cell r="M561" t="str">
            <v>Oulun yliopisto</v>
          </cell>
          <cell r="N561">
            <v>24</v>
          </cell>
          <cell r="O561" t="str">
            <v>Oulun yliopisto</v>
          </cell>
          <cell r="P561">
            <v>2440</v>
          </cell>
          <cell r="Q561" t="str">
            <v>Erillisyksiköt</v>
          </cell>
          <cell r="R561" t="str">
            <v>#</v>
          </cell>
          <cell r="S561" t="str">
            <v>kohdistamaton</v>
          </cell>
          <cell r="T561" t="str">
            <v>kohdistamaton</v>
          </cell>
        </row>
        <row r="562">
          <cell r="A562">
            <v>24065</v>
          </cell>
          <cell r="B562" t="str">
            <v>UniOGS</v>
          </cell>
          <cell r="C562" t="str">
            <v>UniOGS</v>
          </cell>
          <cell r="D562" t="str">
            <v>UniOGS</v>
          </cell>
          <cell r="E562">
            <v>6</v>
          </cell>
          <cell r="F562">
            <v>24065</v>
          </cell>
          <cell r="G562">
            <v>561</v>
          </cell>
          <cell r="H562">
            <v>40756</v>
          </cell>
          <cell r="I562">
            <v>2958465</v>
          </cell>
          <cell r="J562">
            <v>3</v>
          </cell>
          <cell r="K562" t="str">
            <v>Tiedekunta</v>
          </cell>
          <cell r="L562">
            <v>2440</v>
          </cell>
          <cell r="M562" t="str">
            <v>Erillisyksiköt</v>
          </cell>
          <cell r="N562">
            <v>24</v>
          </cell>
          <cell r="O562" t="str">
            <v>Oulun yliopisto</v>
          </cell>
          <cell r="P562">
            <v>2440</v>
          </cell>
          <cell r="Q562" t="str">
            <v>Erillisyksiköt</v>
          </cell>
          <cell r="R562">
            <v>24065</v>
          </cell>
          <cell r="S562" t="str">
            <v>UniOGS</v>
          </cell>
          <cell r="T562" t="str">
            <v>UniOGS</v>
          </cell>
        </row>
        <row r="563">
          <cell r="A563">
            <v>240650</v>
          </cell>
          <cell r="B563" t="str">
            <v>University of Oulu Graduate School</v>
          </cell>
          <cell r="C563" t="str">
            <v>University of Oulu Graduate School</v>
          </cell>
          <cell r="D563" t="str">
            <v>UniOGS</v>
          </cell>
          <cell r="E563">
            <v>6</v>
          </cell>
          <cell r="F563">
            <v>240650</v>
          </cell>
          <cell r="G563">
            <v>562</v>
          </cell>
          <cell r="H563">
            <v>40756</v>
          </cell>
          <cell r="I563">
            <v>2958465</v>
          </cell>
          <cell r="J563">
            <v>5</v>
          </cell>
          <cell r="K563" t="str">
            <v>Tulosyksikkö</v>
          </cell>
          <cell r="L563">
            <v>24065</v>
          </cell>
          <cell r="M563" t="str">
            <v>UniOGS</v>
          </cell>
          <cell r="N563">
            <v>24</v>
          </cell>
          <cell r="O563" t="str">
            <v>Oulun yliopisto</v>
          </cell>
          <cell r="P563">
            <v>2440</v>
          </cell>
          <cell r="Q563" t="str">
            <v>Erillisyksiköt</v>
          </cell>
          <cell r="R563">
            <v>24065</v>
          </cell>
          <cell r="S563" t="str">
            <v>UniOGS</v>
          </cell>
          <cell r="T563" t="str">
            <v>UniOGS</v>
          </cell>
        </row>
        <row r="564">
          <cell r="A564">
            <v>2406500</v>
          </cell>
          <cell r="B564" t="str">
            <v>University of Oulu Graduate School</v>
          </cell>
          <cell r="C564" t="str">
            <v>University of Oulu Graduate School</v>
          </cell>
          <cell r="D564" t="str">
            <v>UniOGS</v>
          </cell>
          <cell r="E564">
            <v>6</v>
          </cell>
          <cell r="F564">
            <v>2406500</v>
          </cell>
          <cell r="G564">
            <v>563</v>
          </cell>
          <cell r="H564">
            <v>40756</v>
          </cell>
          <cell r="I564">
            <v>2958465</v>
          </cell>
          <cell r="J564">
            <v>6</v>
          </cell>
          <cell r="K564" t="str">
            <v>Kustannuspaikka</v>
          </cell>
          <cell r="L564">
            <v>240650</v>
          </cell>
          <cell r="M564" t="str">
            <v>University of Oulu Graduate School</v>
          </cell>
          <cell r="N564">
            <v>24</v>
          </cell>
          <cell r="O564" t="str">
            <v>Oulun yliopisto</v>
          </cell>
          <cell r="P564">
            <v>2440</v>
          </cell>
          <cell r="Q564" t="str">
            <v>Erillisyksiköt</v>
          </cell>
          <cell r="R564">
            <v>24065</v>
          </cell>
          <cell r="S564" t="str">
            <v>UniOGS</v>
          </cell>
          <cell r="T564" t="str">
            <v>UniOGS</v>
          </cell>
        </row>
        <row r="565">
          <cell r="A565">
            <v>24081</v>
          </cell>
          <cell r="B565" t="str">
            <v>Kirjasto</v>
          </cell>
          <cell r="C565" t="str">
            <v>Library</v>
          </cell>
          <cell r="D565" t="str">
            <v>Library</v>
          </cell>
          <cell r="E565">
            <v>7</v>
          </cell>
          <cell r="F565">
            <v>24081</v>
          </cell>
          <cell r="G565">
            <v>564</v>
          </cell>
          <cell r="H565">
            <v>34700</v>
          </cell>
          <cell r="I565">
            <v>2958465</v>
          </cell>
          <cell r="J565">
            <v>3</v>
          </cell>
          <cell r="K565" t="str">
            <v>Tiedekunta</v>
          </cell>
          <cell r="L565">
            <v>2440</v>
          </cell>
          <cell r="M565" t="str">
            <v>Erillisyksiköt</v>
          </cell>
          <cell r="N565">
            <v>24</v>
          </cell>
          <cell r="O565" t="str">
            <v>Oulun yliopisto</v>
          </cell>
          <cell r="P565">
            <v>2440</v>
          </cell>
          <cell r="Q565" t="str">
            <v>Erillisyksiköt</v>
          </cell>
          <cell r="R565">
            <v>24081</v>
          </cell>
          <cell r="S565" t="str">
            <v>Kirjasto</v>
          </cell>
          <cell r="T565" t="str">
            <v>Kirjasto</v>
          </cell>
        </row>
        <row r="566">
          <cell r="A566">
            <v>240810</v>
          </cell>
          <cell r="B566" t="str">
            <v>Kirjasto</v>
          </cell>
          <cell r="C566" t="str">
            <v>Library</v>
          </cell>
          <cell r="D566" t="str">
            <v>Library</v>
          </cell>
          <cell r="E566">
            <v>7</v>
          </cell>
          <cell r="F566">
            <v>240810</v>
          </cell>
          <cell r="G566">
            <v>565</v>
          </cell>
          <cell r="H566">
            <v>34700</v>
          </cell>
          <cell r="I566">
            <v>2958465</v>
          </cell>
          <cell r="J566">
            <v>5</v>
          </cell>
          <cell r="K566" t="str">
            <v>Tulosyksikkö</v>
          </cell>
          <cell r="L566">
            <v>24081</v>
          </cell>
          <cell r="M566" t="str">
            <v>Kirjasto</v>
          </cell>
          <cell r="N566">
            <v>24</v>
          </cell>
          <cell r="O566" t="str">
            <v>Oulun yliopisto</v>
          </cell>
          <cell r="P566">
            <v>2440</v>
          </cell>
          <cell r="Q566" t="str">
            <v>Erillisyksiköt</v>
          </cell>
          <cell r="R566">
            <v>24081</v>
          </cell>
          <cell r="S566" t="str">
            <v>Kirjasto</v>
          </cell>
          <cell r="T566" t="str">
            <v>Kirjasto</v>
          </cell>
        </row>
        <row r="567">
          <cell r="A567">
            <v>2408100</v>
          </cell>
          <cell r="B567" t="str">
            <v>Kirjasto yhteiset</v>
          </cell>
          <cell r="C567" t="str">
            <v>Library</v>
          </cell>
          <cell r="D567" t="str">
            <v>Library</v>
          </cell>
          <cell r="E567">
            <v>7</v>
          </cell>
          <cell r="F567">
            <v>2408100</v>
          </cell>
          <cell r="G567">
            <v>566</v>
          </cell>
          <cell r="H567">
            <v>39814</v>
          </cell>
          <cell r="I567">
            <v>2958465</v>
          </cell>
          <cell r="J567">
            <v>6</v>
          </cell>
          <cell r="K567" t="str">
            <v>Kustannuspaikka</v>
          </cell>
          <cell r="L567">
            <v>240810</v>
          </cell>
          <cell r="M567" t="str">
            <v>Kirjasto</v>
          </cell>
          <cell r="N567">
            <v>24</v>
          </cell>
          <cell r="O567" t="str">
            <v>Oulun yliopisto</v>
          </cell>
          <cell r="P567">
            <v>2440</v>
          </cell>
          <cell r="Q567" t="str">
            <v>Erillisyksiköt</v>
          </cell>
          <cell r="R567">
            <v>24081</v>
          </cell>
          <cell r="S567" t="str">
            <v>Kirjasto</v>
          </cell>
          <cell r="T567" t="str">
            <v>Kirjasto</v>
          </cell>
        </row>
        <row r="568">
          <cell r="A568">
            <v>2408101</v>
          </cell>
          <cell r="B568" t="str">
            <v>Hankintapalvelu 31.12.2016 saakka</v>
          </cell>
          <cell r="C568" t="str">
            <v>Acquisition services, unti 31.12.2016</v>
          </cell>
          <cell r="D568" t="str">
            <v>Acquisition services</v>
          </cell>
          <cell r="E568">
            <v>20</v>
          </cell>
          <cell r="F568">
            <v>2408101</v>
          </cell>
          <cell r="G568">
            <v>567</v>
          </cell>
          <cell r="H568">
            <v>40544</v>
          </cell>
          <cell r="I568">
            <v>42735</v>
          </cell>
          <cell r="J568">
            <v>6</v>
          </cell>
          <cell r="K568" t="str">
            <v>Kustannuspaikka</v>
          </cell>
          <cell r="L568">
            <v>240810</v>
          </cell>
          <cell r="M568" t="str">
            <v>Kirjasto</v>
          </cell>
          <cell r="N568">
            <v>24</v>
          </cell>
          <cell r="O568" t="str">
            <v>Oulun yliopisto</v>
          </cell>
          <cell r="P568">
            <v>2440</v>
          </cell>
          <cell r="Q568" t="str">
            <v>Erillisyksiköt</v>
          </cell>
          <cell r="R568">
            <v>24081</v>
          </cell>
          <cell r="S568" t="str">
            <v>Kirjasto</v>
          </cell>
          <cell r="T568" t="str">
            <v>Kirjasto</v>
          </cell>
        </row>
        <row r="569">
          <cell r="A569">
            <v>2408102</v>
          </cell>
          <cell r="B569" t="str">
            <v>Tietoaineistopalvelut 31.12.2016 saakka</v>
          </cell>
          <cell r="C569" t="str">
            <v>Collection services, unti 31.12.2016</v>
          </cell>
          <cell r="D569" t="str">
            <v>Collection services</v>
          </cell>
          <cell r="E569">
            <v>19</v>
          </cell>
          <cell r="F569">
            <v>2408102</v>
          </cell>
          <cell r="G569">
            <v>568</v>
          </cell>
          <cell r="H569">
            <v>40544</v>
          </cell>
          <cell r="I569">
            <v>42735</v>
          </cell>
          <cell r="J569">
            <v>6</v>
          </cell>
          <cell r="K569" t="str">
            <v>Kustannuspaikka</v>
          </cell>
          <cell r="L569">
            <v>240810</v>
          </cell>
          <cell r="M569" t="str">
            <v>Kirjasto</v>
          </cell>
          <cell r="N569">
            <v>24</v>
          </cell>
          <cell r="O569" t="str">
            <v>Oulun yliopisto</v>
          </cell>
          <cell r="P569">
            <v>2440</v>
          </cell>
          <cell r="Q569" t="str">
            <v>Erillisyksiköt</v>
          </cell>
          <cell r="R569">
            <v>24081</v>
          </cell>
          <cell r="S569" t="str">
            <v>Kirjasto</v>
          </cell>
          <cell r="T569" t="str">
            <v>Kirjasto</v>
          </cell>
        </row>
        <row r="570">
          <cell r="A570">
            <v>2408103</v>
          </cell>
          <cell r="B570" t="str">
            <v>Lainaus- ja neuvontapalvelut 31.12.2016 saakka</v>
          </cell>
          <cell r="C570" t="str">
            <v>Lending and guidance services, unti 31.12.2016</v>
          </cell>
          <cell r="D570" t="str">
            <v>Lending and guidance services</v>
          </cell>
          <cell r="E570">
            <v>29</v>
          </cell>
          <cell r="F570">
            <v>2408103</v>
          </cell>
          <cell r="G570">
            <v>569</v>
          </cell>
          <cell r="H570">
            <v>40544</v>
          </cell>
          <cell r="I570">
            <v>42735</v>
          </cell>
          <cell r="J570">
            <v>6</v>
          </cell>
          <cell r="K570" t="str">
            <v>Kustannuspaikka</v>
          </cell>
          <cell r="L570">
            <v>240810</v>
          </cell>
          <cell r="M570" t="str">
            <v>Kirjasto</v>
          </cell>
          <cell r="N570">
            <v>24</v>
          </cell>
          <cell r="O570" t="str">
            <v>Oulun yliopisto</v>
          </cell>
          <cell r="P570">
            <v>2440</v>
          </cell>
          <cell r="Q570" t="str">
            <v>Erillisyksiköt</v>
          </cell>
          <cell r="R570">
            <v>24081</v>
          </cell>
          <cell r="S570" t="str">
            <v>Kirjasto</v>
          </cell>
          <cell r="T570" t="str">
            <v>Kirjasto</v>
          </cell>
        </row>
        <row r="571">
          <cell r="A571">
            <v>2408104</v>
          </cell>
          <cell r="B571" t="str">
            <v>Koulutus- ja tietopalvelut 31.12.2016 saakka</v>
          </cell>
          <cell r="C571" t="str">
            <v>Education and information services, unti 31.12.2016</v>
          </cell>
          <cell r="D571" t="str">
            <v>Education and informat. Serv.</v>
          </cell>
          <cell r="E571">
            <v>29</v>
          </cell>
          <cell r="F571">
            <v>2408104</v>
          </cell>
          <cell r="G571">
            <v>570</v>
          </cell>
          <cell r="H571">
            <v>40544</v>
          </cell>
          <cell r="I571">
            <v>42735</v>
          </cell>
          <cell r="J571">
            <v>6</v>
          </cell>
          <cell r="K571" t="str">
            <v>Kustannuspaikka</v>
          </cell>
          <cell r="L571">
            <v>240810</v>
          </cell>
          <cell r="M571" t="str">
            <v>Kirjasto</v>
          </cell>
          <cell r="N571">
            <v>24</v>
          </cell>
          <cell r="O571" t="str">
            <v>Oulun yliopisto</v>
          </cell>
          <cell r="P571">
            <v>2440</v>
          </cell>
          <cell r="Q571" t="str">
            <v>Erillisyksiköt</v>
          </cell>
          <cell r="R571">
            <v>24081</v>
          </cell>
          <cell r="S571" t="str">
            <v>Kirjasto</v>
          </cell>
          <cell r="T571" t="str">
            <v>Kirjasto</v>
          </cell>
        </row>
        <row r="572">
          <cell r="A572">
            <v>2408150</v>
          </cell>
          <cell r="B572" t="str">
            <v>Kirjaston hallintopalvelut 31.12.2016 saakka</v>
          </cell>
          <cell r="C572" t="str">
            <v>Publications services and library admin, unti 31.12.2016</v>
          </cell>
          <cell r="D572" t="str">
            <v>Publicat. serv. and libr. Adm</v>
          </cell>
          <cell r="E572">
            <v>29</v>
          </cell>
          <cell r="F572">
            <v>2408150</v>
          </cell>
          <cell r="G572">
            <v>571</v>
          </cell>
          <cell r="H572">
            <v>39814</v>
          </cell>
          <cell r="I572">
            <v>42735</v>
          </cell>
          <cell r="J572">
            <v>6</v>
          </cell>
          <cell r="K572" t="str">
            <v>Kustannuspaikka</v>
          </cell>
          <cell r="L572">
            <v>240810</v>
          </cell>
          <cell r="M572" t="str">
            <v>Kirjasto</v>
          </cell>
          <cell r="N572">
            <v>24</v>
          </cell>
          <cell r="O572" t="str">
            <v>Oulun yliopisto</v>
          </cell>
          <cell r="P572">
            <v>2440</v>
          </cell>
          <cell r="Q572" t="str">
            <v>Erillisyksiköt</v>
          </cell>
          <cell r="R572">
            <v>24081</v>
          </cell>
          <cell r="S572" t="str">
            <v>Kirjasto</v>
          </cell>
          <cell r="T572" t="str">
            <v>Kirjasto</v>
          </cell>
        </row>
        <row r="573">
          <cell r="A573">
            <v>2408110</v>
          </cell>
          <cell r="B573" t="str">
            <v>Pegasus 31.12.2010 saakka</v>
          </cell>
          <cell r="C573" t="str">
            <v>Pegasus Library, until 31.12.2010</v>
          </cell>
          <cell r="D573" t="str">
            <v>Pegasus Library</v>
          </cell>
          <cell r="E573">
            <v>15</v>
          </cell>
          <cell r="F573">
            <v>2408110</v>
          </cell>
          <cell r="G573">
            <v>572</v>
          </cell>
          <cell r="H573">
            <v>39814</v>
          </cell>
          <cell r="I573">
            <v>40543</v>
          </cell>
          <cell r="J573">
            <v>6</v>
          </cell>
          <cell r="K573" t="str">
            <v>Kustannuspaikka</v>
          </cell>
          <cell r="L573">
            <v>240810</v>
          </cell>
          <cell r="M573" t="str">
            <v>Kirjasto</v>
          </cell>
          <cell r="N573">
            <v>24</v>
          </cell>
          <cell r="O573" t="str">
            <v>Oulun yliopisto</v>
          </cell>
          <cell r="P573">
            <v>2440</v>
          </cell>
          <cell r="Q573" t="str">
            <v>Erillisyksiköt</v>
          </cell>
          <cell r="R573">
            <v>24081</v>
          </cell>
          <cell r="S573" t="str">
            <v>Kirjasto</v>
          </cell>
          <cell r="T573" t="str">
            <v>Kirjasto</v>
          </cell>
        </row>
        <row r="574">
          <cell r="A574">
            <v>2408120</v>
          </cell>
          <cell r="B574" t="str">
            <v>Tellus 31.12.2010 saakka</v>
          </cell>
          <cell r="C574" t="str">
            <v>Science and Technology Library Tellus, until 31.12.2010</v>
          </cell>
          <cell r="D574" t="str">
            <v>Library Tellus</v>
          </cell>
          <cell r="E574">
            <v>14</v>
          </cell>
          <cell r="F574">
            <v>2408120</v>
          </cell>
          <cell r="G574">
            <v>573</v>
          </cell>
          <cell r="H574">
            <v>39814</v>
          </cell>
          <cell r="I574">
            <v>40543</v>
          </cell>
          <cell r="J574">
            <v>6</v>
          </cell>
          <cell r="K574" t="str">
            <v>Kustannuspaikka</v>
          </cell>
          <cell r="L574">
            <v>240810</v>
          </cell>
          <cell r="M574" t="str">
            <v>Kirjasto</v>
          </cell>
          <cell r="N574">
            <v>24</v>
          </cell>
          <cell r="O574" t="str">
            <v>Oulun yliopisto</v>
          </cell>
          <cell r="P574">
            <v>2440</v>
          </cell>
          <cell r="Q574" t="str">
            <v>Erillisyksiköt</v>
          </cell>
          <cell r="R574">
            <v>24081</v>
          </cell>
          <cell r="S574" t="str">
            <v>Kirjasto</v>
          </cell>
          <cell r="T574" t="str">
            <v>Kirjasto</v>
          </cell>
        </row>
        <row r="575">
          <cell r="A575">
            <v>2408130</v>
          </cell>
          <cell r="B575" t="str">
            <v>LTK:n kirjasto 31.12.2010 saakka</v>
          </cell>
          <cell r="C575" t="str">
            <v>Medical Library, until 31.12.2010</v>
          </cell>
          <cell r="D575" t="str">
            <v>Medical Library</v>
          </cell>
          <cell r="E575">
            <v>15</v>
          </cell>
          <cell r="F575">
            <v>2408130</v>
          </cell>
          <cell r="G575">
            <v>574</v>
          </cell>
          <cell r="H575">
            <v>39814</v>
          </cell>
          <cell r="I575">
            <v>40543</v>
          </cell>
          <cell r="J575">
            <v>6</v>
          </cell>
          <cell r="K575" t="str">
            <v>Kustannuspaikka</v>
          </cell>
          <cell r="L575">
            <v>240810</v>
          </cell>
          <cell r="M575" t="str">
            <v>Kirjasto</v>
          </cell>
          <cell r="N575">
            <v>24</v>
          </cell>
          <cell r="O575" t="str">
            <v>Oulun yliopisto</v>
          </cell>
          <cell r="P575">
            <v>2440</v>
          </cell>
          <cell r="Q575" t="str">
            <v>Erillisyksiköt</v>
          </cell>
          <cell r="R575">
            <v>24081</v>
          </cell>
          <cell r="S575" t="str">
            <v>Kirjasto</v>
          </cell>
          <cell r="T575" t="str">
            <v>Kirjasto</v>
          </cell>
        </row>
        <row r="576">
          <cell r="A576">
            <v>2408140</v>
          </cell>
          <cell r="B576" t="str">
            <v>KYK:n kirjasto 31.12.2010 saakka</v>
          </cell>
          <cell r="C576" t="str">
            <v>Kajaani University Consortium Library, until 31.12.2010</v>
          </cell>
          <cell r="D576" t="str">
            <v>Kajaani Univ. Consortium Libr.</v>
          </cell>
          <cell r="E576">
            <v>30</v>
          </cell>
          <cell r="F576">
            <v>2408140</v>
          </cell>
          <cell r="G576">
            <v>575</v>
          </cell>
          <cell r="H576">
            <v>39814</v>
          </cell>
          <cell r="I576">
            <v>40543</v>
          </cell>
          <cell r="J576">
            <v>6</v>
          </cell>
          <cell r="K576" t="str">
            <v>Kustannuspaikka</v>
          </cell>
          <cell r="L576">
            <v>240810</v>
          </cell>
          <cell r="M576" t="str">
            <v>Kirjasto</v>
          </cell>
          <cell r="N576">
            <v>24</v>
          </cell>
          <cell r="O576" t="str">
            <v>Oulun yliopisto</v>
          </cell>
          <cell r="P576">
            <v>2440</v>
          </cell>
          <cell r="Q576" t="str">
            <v>Erillisyksiköt</v>
          </cell>
          <cell r="R576">
            <v>24081</v>
          </cell>
          <cell r="S576" t="str">
            <v>Kirjasto</v>
          </cell>
          <cell r="T576" t="str">
            <v>Kirjasto</v>
          </cell>
        </row>
        <row r="577">
          <cell r="A577">
            <v>24086</v>
          </cell>
          <cell r="B577" t="str">
            <v>Täydentävien opintojen keskus</v>
          </cell>
          <cell r="C577" t="str">
            <v>Extension School</v>
          </cell>
          <cell r="D577" t="str">
            <v>Extension Sch.</v>
          </cell>
          <cell r="E577">
            <v>14</v>
          </cell>
          <cell r="F577">
            <v>24086</v>
          </cell>
          <cell r="G577">
            <v>576</v>
          </cell>
          <cell r="H577">
            <v>41000</v>
          </cell>
          <cell r="I577">
            <v>2958465</v>
          </cell>
          <cell r="J577">
            <v>3</v>
          </cell>
          <cell r="K577" t="str">
            <v>Tiedekunta</v>
          </cell>
          <cell r="L577">
            <v>2440</v>
          </cell>
          <cell r="M577" t="str">
            <v>Erillisyksiköt</v>
          </cell>
          <cell r="N577">
            <v>24</v>
          </cell>
          <cell r="O577" t="str">
            <v>Oulun yliopisto</v>
          </cell>
          <cell r="P577">
            <v>2440</v>
          </cell>
          <cell r="Q577" t="str">
            <v>Erillisyksiköt</v>
          </cell>
          <cell r="R577">
            <v>24086</v>
          </cell>
          <cell r="S577" t="str">
            <v>Täydentävien opintojen keskus</v>
          </cell>
          <cell r="T577" t="str">
            <v>TOPIK</v>
          </cell>
        </row>
        <row r="578">
          <cell r="A578">
            <v>240820</v>
          </cell>
          <cell r="B578" t="str">
            <v>Kieli- ja viestintäkoulutus</v>
          </cell>
          <cell r="C578" t="str">
            <v>Languages and Communication</v>
          </cell>
          <cell r="D578" t="str">
            <v>Languages and Communication</v>
          </cell>
          <cell r="E578">
            <v>27</v>
          </cell>
          <cell r="F578">
            <v>240820</v>
          </cell>
          <cell r="G578">
            <v>577</v>
          </cell>
          <cell r="H578">
            <v>34700</v>
          </cell>
          <cell r="I578">
            <v>2958465</v>
          </cell>
          <cell r="J578">
            <v>5</v>
          </cell>
          <cell r="K578" t="str">
            <v>Tulosyksikkö</v>
          </cell>
          <cell r="L578">
            <v>24086</v>
          </cell>
          <cell r="M578" t="str">
            <v>Täydentävien opintojen keskus</v>
          </cell>
          <cell r="N578">
            <v>24</v>
          </cell>
          <cell r="O578" t="str">
            <v>Oulun yliopisto</v>
          </cell>
          <cell r="P578">
            <v>2440</v>
          </cell>
          <cell r="Q578" t="str">
            <v>Erillisyksiköt</v>
          </cell>
          <cell r="R578">
            <v>24086</v>
          </cell>
          <cell r="S578" t="str">
            <v>Täydentävien opintojen keskus</v>
          </cell>
          <cell r="T578" t="str">
            <v>TOPIK</v>
          </cell>
        </row>
        <row r="579">
          <cell r="A579">
            <v>2408200</v>
          </cell>
          <cell r="B579" t="str">
            <v>Kieli- ja viestintäkoulutus</v>
          </cell>
          <cell r="C579" t="str">
            <v>Languages and Communication</v>
          </cell>
          <cell r="D579" t="str">
            <v>Languages and Communication</v>
          </cell>
          <cell r="E579">
            <v>27</v>
          </cell>
          <cell r="F579">
            <v>2408200</v>
          </cell>
          <cell r="G579">
            <v>578</v>
          </cell>
          <cell r="H579">
            <v>39814</v>
          </cell>
          <cell r="I579">
            <v>2958465</v>
          </cell>
          <cell r="J579">
            <v>6</v>
          </cell>
          <cell r="K579" t="str">
            <v>Kustannuspaikka</v>
          </cell>
          <cell r="L579">
            <v>240820</v>
          </cell>
          <cell r="M579" t="str">
            <v>Kieli- ja viestintäkoulutus</v>
          </cell>
          <cell r="N579">
            <v>24</v>
          </cell>
          <cell r="O579" t="str">
            <v>Oulun yliopisto</v>
          </cell>
          <cell r="P579">
            <v>2440</v>
          </cell>
          <cell r="Q579" t="str">
            <v>Erillisyksiköt</v>
          </cell>
          <cell r="R579">
            <v>24086</v>
          </cell>
          <cell r="S579" t="str">
            <v>Täydentävien opintojen keskus</v>
          </cell>
          <cell r="T579" t="str">
            <v>TOPIK</v>
          </cell>
        </row>
        <row r="580">
          <cell r="A580">
            <v>240840</v>
          </cell>
          <cell r="B580" t="str">
            <v>Aikuiskoulutus</v>
          </cell>
          <cell r="C580" t="str">
            <v>Adult Education</v>
          </cell>
          <cell r="D580" t="str">
            <v>Adult Education</v>
          </cell>
          <cell r="E580">
            <v>15</v>
          </cell>
          <cell r="F580">
            <v>240840</v>
          </cell>
          <cell r="G580">
            <v>579</v>
          </cell>
          <cell r="H580">
            <v>34700</v>
          </cell>
          <cell r="I580">
            <v>2958465</v>
          </cell>
          <cell r="J580">
            <v>5</v>
          </cell>
          <cell r="K580" t="str">
            <v>Tulosyksikkö</v>
          </cell>
          <cell r="L580">
            <v>24086</v>
          </cell>
          <cell r="M580" t="str">
            <v>Täydentävien opintojen keskus</v>
          </cell>
          <cell r="N580">
            <v>24</v>
          </cell>
          <cell r="O580" t="str">
            <v>Oulun yliopisto</v>
          </cell>
          <cell r="P580">
            <v>2440</v>
          </cell>
          <cell r="Q580" t="str">
            <v>Erillisyksiköt</v>
          </cell>
          <cell r="R580">
            <v>24086</v>
          </cell>
          <cell r="S580" t="str">
            <v>Täydentävien opintojen keskus</v>
          </cell>
          <cell r="T580" t="str">
            <v>TOPIK</v>
          </cell>
        </row>
        <row r="581">
          <cell r="A581">
            <v>2408400</v>
          </cell>
          <cell r="B581" t="str">
            <v>Aikuiskoulutus</v>
          </cell>
          <cell r="C581" t="str">
            <v>Adult Education</v>
          </cell>
          <cell r="D581" t="str">
            <v>Adult Education</v>
          </cell>
          <cell r="E581">
            <v>15</v>
          </cell>
          <cell r="F581">
            <v>2408400</v>
          </cell>
          <cell r="G581">
            <v>580</v>
          </cell>
          <cell r="H581">
            <v>39814</v>
          </cell>
          <cell r="I581">
            <v>2958465</v>
          </cell>
          <cell r="J581">
            <v>6</v>
          </cell>
          <cell r="K581" t="str">
            <v>Kustannuspaikka</v>
          </cell>
          <cell r="L581">
            <v>240840</v>
          </cell>
          <cell r="M581" t="str">
            <v>Aikuiskoulutus</v>
          </cell>
          <cell r="N581">
            <v>24</v>
          </cell>
          <cell r="O581" t="str">
            <v>Oulun yliopisto</v>
          </cell>
          <cell r="P581">
            <v>2440</v>
          </cell>
          <cell r="Q581" t="str">
            <v>Erillisyksiköt</v>
          </cell>
          <cell r="R581">
            <v>24086</v>
          </cell>
          <cell r="S581" t="str">
            <v>Täydentävien opintojen keskus</v>
          </cell>
          <cell r="T581" t="str">
            <v>TOPIK</v>
          </cell>
        </row>
        <row r="582">
          <cell r="A582">
            <v>2408406</v>
          </cell>
          <cell r="B582" t="str">
            <v>Avoin yliopisto 31.12.2017 saakka</v>
          </cell>
          <cell r="C582" t="str">
            <v>Open University, until 31.12.2017</v>
          </cell>
          <cell r="D582" t="str">
            <v>Open University</v>
          </cell>
          <cell r="E582">
            <v>15</v>
          </cell>
          <cell r="F582">
            <v>2408406</v>
          </cell>
          <cell r="G582">
            <v>581</v>
          </cell>
          <cell r="H582">
            <v>42005</v>
          </cell>
          <cell r="I582">
            <v>43100</v>
          </cell>
          <cell r="J582">
            <v>6</v>
          </cell>
          <cell r="K582" t="str">
            <v>Kustannuspaikka</v>
          </cell>
          <cell r="L582">
            <v>240840</v>
          </cell>
          <cell r="M582" t="str">
            <v>Aikuiskoulutus</v>
          </cell>
          <cell r="N582">
            <v>24</v>
          </cell>
          <cell r="O582" t="str">
            <v>Oulun yliopisto</v>
          </cell>
          <cell r="P582">
            <v>2440</v>
          </cell>
          <cell r="Q582" t="str">
            <v>Erillisyksiköt</v>
          </cell>
          <cell r="R582">
            <v>24086</v>
          </cell>
          <cell r="S582" t="str">
            <v>Täydentävien opintojen keskus</v>
          </cell>
          <cell r="T582" t="str">
            <v>TOPIK</v>
          </cell>
        </row>
        <row r="583">
          <cell r="A583">
            <v>2408401</v>
          </cell>
          <cell r="B583" t="str">
            <v>Alue- ja innovaatiotoiminta 31.12.2011 saakka</v>
          </cell>
          <cell r="C583" t="str">
            <v>Regional and Innovation Activity, until 31.12.2011</v>
          </cell>
          <cell r="D583" t="str">
            <v>Regional and Innovation Activ.</v>
          </cell>
          <cell r="E583">
            <v>30</v>
          </cell>
          <cell r="F583">
            <v>2408401</v>
          </cell>
          <cell r="G583">
            <v>582</v>
          </cell>
          <cell r="H583">
            <v>39814</v>
          </cell>
          <cell r="I583">
            <v>40908</v>
          </cell>
          <cell r="J583">
            <v>6</v>
          </cell>
          <cell r="K583" t="str">
            <v>Kustannuspaikka</v>
          </cell>
          <cell r="L583">
            <v>240840</v>
          </cell>
          <cell r="M583" t="str">
            <v>Aikuiskoulutus</v>
          </cell>
          <cell r="N583">
            <v>24</v>
          </cell>
          <cell r="O583" t="str">
            <v>Oulun yliopisto</v>
          </cell>
          <cell r="P583">
            <v>2440</v>
          </cell>
          <cell r="Q583" t="str">
            <v>Erillisyksiköt</v>
          </cell>
          <cell r="R583">
            <v>24086</v>
          </cell>
          <cell r="S583" t="str">
            <v>Täydentävien opintojen keskus</v>
          </cell>
          <cell r="T583" t="str">
            <v>TOPIK</v>
          </cell>
        </row>
        <row r="584">
          <cell r="A584">
            <v>2408402</v>
          </cell>
          <cell r="B584" t="str">
            <v>Johtaminen ja esimiestyö 31.12.2011 saakka</v>
          </cell>
          <cell r="C584" t="str">
            <v>Administration and Leadership, until 31.12.2011</v>
          </cell>
          <cell r="D584" t="str">
            <v>Administration and Leadership</v>
          </cell>
          <cell r="E584">
            <v>29</v>
          </cell>
          <cell r="F584">
            <v>2408402</v>
          </cell>
          <cell r="G584">
            <v>583</v>
          </cell>
          <cell r="H584">
            <v>39814</v>
          </cell>
          <cell r="I584">
            <v>40908</v>
          </cell>
          <cell r="J584">
            <v>6</v>
          </cell>
          <cell r="K584" t="str">
            <v>Kustannuspaikka</v>
          </cell>
          <cell r="L584">
            <v>240840</v>
          </cell>
          <cell r="M584" t="str">
            <v>Aikuiskoulutus</v>
          </cell>
          <cell r="N584">
            <v>24</v>
          </cell>
          <cell r="O584" t="str">
            <v>Oulun yliopisto</v>
          </cell>
          <cell r="P584">
            <v>2440</v>
          </cell>
          <cell r="Q584" t="str">
            <v>Erillisyksiköt</v>
          </cell>
          <cell r="R584">
            <v>24086</v>
          </cell>
          <cell r="S584" t="str">
            <v>Täydentävien opintojen keskus</v>
          </cell>
          <cell r="T584" t="str">
            <v>TOPIK</v>
          </cell>
        </row>
        <row r="585">
          <cell r="A585">
            <v>2408403</v>
          </cell>
          <cell r="B585" t="str">
            <v>Hyvinvointiohjelmat 31.12.2011 saakka</v>
          </cell>
          <cell r="C585" t="str">
            <v>Welfare Programmes, until 31.12.2011</v>
          </cell>
          <cell r="D585" t="str">
            <v>Welfare Programmes</v>
          </cell>
          <cell r="E585">
            <v>18</v>
          </cell>
          <cell r="F585">
            <v>2408403</v>
          </cell>
          <cell r="G585">
            <v>584</v>
          </cell>
          <cell r="H585">
            <v>39814</v>
          </cell>
          <cell r="I585">
            <v>40908</v>
          </cell>
          <cell r="J585">
            <v>6</v>
          </cell>
          <cell r="K585" t="str">
            <v>Kustannuspaikka</v>
          </cell>
          <cell r="L585">
            <v>240840</v>
          </cell>
          <cell r="M585" t="str">
            <v>Aikuiskoulutus</v>
          </cell>
          <cell r="N585">
            <v>24</v>
          </cell>
          <cell r="O585" t="str">
            <v>Oulun yliopisto</v>
          </cell>
          <cell r="P585">
            <v>2440</v>
          </cell>
          <cell r="Q585" t="str">
            <v>Erillisyksiköt</v>
          </cell>
          <cell r="R585">
            <v>24086</v>
          </cell>
          <cell r="S585" t="str">
            <v>Täydentävien opintojen keskus</v>
          </cell>
          <cell r="T585" t="str">
            <v>TOPIK</v>
          </cell>
        </row>
        <row r="586">
          <cell r="A586">
            <v>2408404</v>
          </cell>
          <cell r="B586" t="str">
            <v>EDE-opetuksen ja osaamisen kehittäminen 31.12.2011 saakka</v>
          </cell>
          <cell r="C586" t="str">
            <v>EDE-Development of Teaching and Know-how, until 31.12.2011</v>
          </cell>
          <cell r="D586" t="str">
            <v>EDE-Development of Teaching</v>
          </cell>
          <cell r="E586">
            <v>27</v>
          </cell>
          <cell r="F586">
            <v>2408404</v>
          </cell>
          <cell r="G586">
            <v>585</v>
          </cell>
          <cell r="H586">
            <v>39814</v>
          </cell>
          <cell r="I586">
            <v>40908</v>
          </cell>
          <cell r="J586">
            <v>6</v>
          </cell>
          <cell r="K586" t="str">
            <v>Kustannuspaikka</v>
          </cell>
          <cell r="L586">
            <v>240840</v>
          </cell>
          <cell r="M586" t="str">
            <v>Aikuiskoulutus</v>
          </cell>
          <cell r="N586">
            <v>24</v>
          </cell>
          <cell r="O586" t="str">
            <v>Oulun yliopisto</v>
          </cell>
          <cell r="P586">
            <v>2440</v>
          </cell>
          <cell r="Q586" t="str">
            <v>Erillisyksiköt</v>
          </cell>
          <cell r="R586">
            <v>24086</v>
          </cell>
          <cell r="S586" t="str">
            <v>Täydentävien opintojen keskus</v>
          </cell>
          <cell r="T586" t="str">
            <v>TOPIK</v>
          </cell>
        </row>
        <row r="587">
          <cell r="A587">
            <v>2408405</v>
          </cell>
          <cell r="B587" t="str">
            <v>Kongressipalvelut 31.12.2011 saakka</v>
          </cell>
          <cell r="C587" t="str">
            <v>Congressional Services, until 31.12.2011</v>
          </cell>
          <cell r="D587" t="str">
            <v>Congressional Services</v>
          </cell>
          <cell r="E587">
            <v>22</v>
          </cell>
          <cell r="F587">
            <v>2408405</v>
          </cell>
          <cell r="G587">
            <v>586</v>
          </cell>
          <cell r="H587">
            <v>39814</v>
          </cell>
          <cell r="I587">
            <v>40908</v>
          </cell>
          <cell r="J587">
            <v>6</v>
          </cell>
          <cell r="K587" t="str">
            <v>Kustannuspaikka</v>
          </cell>
          <cell r="L587">
            <v>240840</v>
          </cell>
          <cell r="M587" t="str">
            <v>Aikuiskoulutus</v>
          </cell>
          <cell r="N587">
            <v>24</v>
          </cell>
          <cell r="O587" t="str">
            <v>Oulun yliopisto</v>
          </cell>
          <cell r="P587">
            <v>2440</v>
          </cell>
          <cell r="Q587" t="str">
            <v>Erillisyksiköt</v>
          </cell>
          <cell r="R587">
            <v>24086</v>
          </cell>
          <cell r="S587" t="str">
            <v>Täydentävien opintojen keskus</v>
          </cell>
          <cell r="T587" t="str">
            <v>TOPIK</v>
          </cell>
        </row>
        <row r="588">
          <cell r="A588">
            <v>240841</v>
          </cell>
          <cell r="B588" t="str">
            <v>Avoin yliopisto, Oulu 31.12.2014 saakka</v>
          </cell>
          <cell r="C588" t="str">
            <v>Open University, Oulu, until 31.12.2014</v>
          </cell>
          <cell r="D588" t="str">
            <v>Open University, Oulu</v>
          </cell>
          <cell r="E588">
            <v>21</v>
          </cell>
          <cell r="F588">
            <v>240841</v>
          </cell>
          <cell r="G588">
            <v>587</v>
          </cell>
          <cell r="H588">
            <v>34700</v>
          </cell>
          <cell r="I588">
            <v>42004</v>
          </cell>
          <cell r="J588">
            <v>5</v>
          </cell>
          <cell r="K588" t="str">
            <v>Tulosyksikkö</v>
          </cell>
          <cell r="L588">
            <v>24086</v>
          </cell>
          <cell r="M588" t="str">
            <v>Täydentävien opintojen keskus</v>
          </cell>
          <cell r="N588">
            <v>24</v>
          </cell>
          <cell r="O588" t="str">
            <v>Oulun yliopisto</v>
          </cell>
          <cell r="P588">
            <v>2440</v>
          </cell>
          <cell r="Q588" t="str">
            <v>Erillisyksiköt</v>
          </cell>
          <cell r="R588">
            <v>24086</v>
          </cell>
          <cell r="S588" t="str">
            <v>Täydentävien opintojen keskus</v>
          </cell>
          <cell r="T588" t="str">
            <v>TOPIK</v>
          </cell>
        </row>
        <row r="589">
          <cell r="A589">
            <v>2408410</v>
          </cell>
          <cell r="B589" t="str">
            <v>Avoin yliopisto, Oulu 31.12.2014 saakka</v>
          </cell>
          <cell r="C589" t="str">
            <v>Open University, Oulu, until 31.12.2014</v>
          </cell>
          <cell r="D589" t="str">
            <v>Open University, Oulu</v>
          </cell>
          <cell r="E589">
            <v>21</v>
          </cell>
          <cell r="F589">
            <v>2408410</v>
          </cell>
          <cell r="G589">
            <v>588</v>
          </cell>
          <cell r="H589">
            <v>39814</v>
          </cell>
          <cell r="I589">
            <v>42004</v>
          </cell>
          <cell r="J589">
            <v>6</v>
          </cell>
          <cell r="K589" t="str">
            <v>Kustannuspaikka</v>
          </cell>
          <cell r="L589">
            <v>240841</v>
          </cell>
          <cell r="M589" t="str">
            <v>Avoin yliopisto, Oulu 31.12.2014 saakka</v>
          </cell>
          <cell r="N589">
            <v>24</v>
          </cell>
          <cell r="O589" t="str">
            <v>Oulun yliopisto</v>
          </cell>
          <cell r="P589">
            <v>2440</v>
          </cell>
          <cell r="Q589" t="str">
            <v>Erillisyksiköt</v>
          </cell>
          <cell r="R589">
            <v>24086</v>
          </cell>
          <cell r="S589" t="str">
            <v>Täydentävien opintojen keskus</v>
          </cell>
          <cell r="T589" t="str">
            <v>TOPIK</v>
          </cell>
        </row>
        <row r="590">
          <cell r="A590">
            <v>240860</v>
          </cell>
          <cell r="B590" t="str">
            <v>Sidosryhmäpalvelut 31.12.2014 saakka</v>
          </cell>
          <cell r="C590" t="str">
            <v>External Services, until 31.12.2014</v>
          </cell>
          <cell r="D590" t="str">
            <v>External Services</v>
          </cell>
          <cell r="E590">
            <v>17</v>
          </cell>
          <cell r="F590">
            <v>240860</v>
          </cell>
          <cell r="G590">
            <v>589</v>
          </cell>
          <cell r="H590">
            <v>41000</v>
          </cell>
          <cell r="I590">
            <v>42004</v>
          </cell>
          <cell r="J590">
            <v>5</v>
          </cell>
          <cell r="K590" t="str">
            <v>Tulosyksikkö</v>
          </cell>
          <cell r="L590">
            <v>24086</v>
          </cell>
          <cell r="M590" t="str">
            <v>Täydentävien opintojen keskus</v>
          </cell>
          <cell r="N590">
            <v>24</v>
          </cell>
          <cell r="O590" t="str">
            <v>Oulun yliopisto</v>
          </cell>
          <cell r="P590">
            <v>2440</v>
          </cell>
          <cell r="Q590" t="str">
            <v>Erillisyksiköt</v>
          </cell>
          <cell r="R590">
            <v>24086</v>
          </cell>
          <cell r="S590" t="str">
            <v>Täydentävien opintojen keskus</v>
          </cell>
          <cell r="T590" t="str">
            <v>TOPIK</v>
          </cell>
        </row>
        <row r="591">
          <cell r="A591">
            <v>2408600</v>
          </cell>
          <cell r="B591" t="str">
            <v>Varainhankinta 31.12.2014 saakka</v>
          </cell>
          <cell r="C591" t="str">
            <v>Fundraising, until 31.12.2014</v>
          </cell>
          <cell r="D591" t="str">
            <v>Fundraising</v>
          </cell>
          <cell r="E591">
            <v>11</v>
          </cell>
          <cell r="F591">
            <v>2408600</v>
          </cell>
          <cell r="G591">
            <v>590</v>
          </cell>
          <cell r="H591">
            <v>41000</v>
          </cell>
          <cell r="I591">
            <v>42004</v>
          </cell>
          <cell r="J591">
            <v>6</v>
          </cell>
          <cell r="K591" t="str">
            <v>Kustannuspaikka</v>
          </cell>
          <cell r="L591">
            <v>240860</v>
          </cell>
          <cell r="M591" t="str">
            <v>Sidosryhmäpalvelut 31.12.2014 saakka</v>
          </cell>
          <cell r="N591">
            <v>24</v>
          </cell>
          <cell r="O591" t="str">
            <v>Oulun yliopisto</v>
          </cell>
          <cell r="P591">
            <v>2440</v>
          </cell>
          <cell r="Q591" t="str">
            <v>Erillisyksiköt</v>
          </cell>
          <cell r="R591">
            <v>24086</v>
          </cell>
          <cell r="S591" t="str">
            <v>Täydentävien opintojen keskus</v>
          </cell>
          <cell r="T591" t="str">
            <v>TOPIK</v>
          </cell>
        </row>
        <row r="592">
          <cell r="A592">
            <v>2408610</v>
          </cell>
          <cell r="B592" t="str">
            <v>Työelämäpalvelut 31.12.2014 saakka</v>
          </cell>
          <cell r="C592" t="str">
            <v>Career Services, until 31.12.2014</v>
          </cell>
          <cell r="D592" t="str">
            <v>Career Services</v>
          </cell>
          <cell r="E592">
            <v>15</v>
          </cell>
          <cell r="F592">
            <v>2408610</v>
          </cell>
          <cell r="G592">
            <v>591</v>
          </cell>
          <cell r="H592">
            <v>40909</v>
          </cell>
          <cell r="I592">
            <v>42004</v>
          </cell>
          <cell r="J592">
            <v>6</v>
          </cell>
          <cell r="K592" t="str">
            <v>Kustannuspaikka</v>
          </cell>
          <cell r="L592">
            <v>240860</v>
          </cell>
          <cell r="M592" t="str">
            <v>Sidosryhmäpalvelut 31.12.2014 saakka</v>
          </cell>
          <cell r="N592">
            <v>24</v>
          </cell>
          <cell r="O592" t="str">
            <v>Oulun yliopisto</v>
          </cell>
          <cell r="P592">
            <v>2440</v>
          </cell>
          <cell r="Q592" t="str">
            <v>Erillisyksiköt</v>
          </cell>
          <cell r="R592">
            <v>24086</v>
          </cell>
          <cell r="S592" t="str">
            <v>Täydentävien opintojen keskus</v>
          </cell>
          <cell r="T592" t="str">
            <v>TOPIK</v>
          </cell>
        </row>
        <row r="593">
          <cell r="A593">
            <v>2408620</v>
          </cell>
          <cell r="B593" t="str">
            <v>Alumnitoiminta 31.12.2014 saakka</v>
          </cell>
          <cell r="C593" t="str">
            <v>Alumni Relations, until 31.12.2014</v>
          </cell>
          <cell r="D593" t="str">
            <v>Alumni Relations</v>
          </cell>
          <cell r="E593">
            <v>16</v>
          </cell>
          <cell r="F593">
            <v>2408620</v>
          </cell>
          <cell r="G593">
            <v>592</v>
          </cell>
          <cell r="H593">
            <v>40909</v>
          </cell>
          <cell r="I593">
            <v>42004</v>
          </cell>
          <cell r="J593">
            <v>6</v>
          </cell>
          <cell r="K593" t="str">
            <v>Kustannuspaikka</v>
          </cell>
          <cell r="L593">
            <v>240860</v>
          </cell>
          <cell r="M593" t="str">
            <v>Sidosryhmäpalvelut 31.12.2014 saakka</v>
          </cell>
          <cell r="N593">
            <v>24</v>
          </cell>
          <cell r="O593" t="str">
            <v>Oulun yliopisto</v>
          </cell>
          <cell r="P593">
            <v>2440</v>
          </cell>
          <cell r="Q593" t="str">
            <v>Erillisyksiköt</v>
          </cell>
          <cell r="R593">
            <v>24086</v>
          </cell>
          <cell r="S593" t="str">
            <v>Täydentävien opintojen keskus</v>
          </cell>
          <cell r="T593" t="str">
            <v>TOPIK</v>
          </cell>
        </row>
        <row r="594">
          <cell r="A594">
            <v>2408201</v>
          </cell>
          <cell r="B594" t="str">
            <v>Kielikeskus englanti 31.12.2014 saakka</v>
          </cell>
          <cell r="C594" t="str">
            <v>Language Centre, english, until 31.12.2014</v>
          </cell>
          <cell r="D594" t="str">
            <v>Language Centre</v>
          </cell>
          <cell r="E594">
            <v>15</v>
          </cell>
          <cell r="F594">
            <v>2408201</v>
          </cell>
          <cell r="G594">
            <v>593</v>
          </cell>
          <cell r="H594">
            <v>40909</v>
          </cell>
          <cell r="I594">
            <v>42004</v>
          </cell>
          <cell r="J594">
            <v>6</v>
          </cell>
          <cell r="K594" t="str">
            <v>Kustannuspaikka</v>
          </cell>
          <cell r="L594">
            <v>240820</v>
          </cell>
          <cell r="M594" t="str">
            <v>Kieli- ja viestintäkoulutus</v>
          </cell>
          <cell r="N594">
            <v>24</v>
          </cell>
          <cell r="O594" t="str">
            <v>Oulun yliopisto</v>
          </cell>
          <cell r="P594">
            <v>2440</v>
          </cell>
          <cell r="Q594" t="str">
            <v>Erillisyksiköt</v>
          </cell>
          <cell r="R594">
            <v>24086</v>
          </cell>
          <cell r="S594" t="str">
            <v>Täydentävien opintojen keskus</v>
          </cell>
          <cell r="T594" t="str">
            <v>TOPIK</v>
          </cell>
        </row>
        <row r="595">
          <cell r="A595">
            <v>2408202</v>
          </cell>
          <cell r="B595" t="str">
            <v>Kielikeskus muut kielet 31.12.2014 saakka</v>
          </cell>
          <cell r="C595" t="str">
            <v>Language Centre, other languages, until 31.12.2014</v>
          </cell>
          <cell r="D595" t="str">
            <v>Language Centre</v>
          </cell>
          <cell r="E595">
            <v>15</v>
          </cell>
          <cell r="F595">
            <v>2408202</v>
          </cell>
          <cell r="G595">
            <v>594</v>
          </cell>
          <cell r="H595">
            <v>40909</v>
          </cell>
          <cell r="I595">
            <v>42004</v>
          </cell>
          <cell r="J595">
            <v>6</v>
          </cell>
          <cell r="K595" t="str">
            <v>Kustannuspaikka</v>
          </cell>
          <cell r="L595">
            <v>240820</v>
          </cell>
          <cell r="M595" t="str">
            <v>Kieli- ja viestintäkoulutus</v>
          </cell>
          <cell r="N595">
            <v>24</v>
          </cell>
          <cell r="O595" t="str">
            <v>Oulun yliopisto</v>
          </cell>
          <cell r="P595">
            <v>2440</v>
          </cell>
          <cell r="Q595" t="str">
            <v>Erillisyksiköt</v>
          </cell>
          <cell r="R595">
            <v>24086</v>
          </cell>
          <cell r="S595" t="str">
            <v>Täydentävien opintojen keskus</v>
          </cell>
          <cell r="T595" t="str">
            <v>TOPIK</v>
          </cell>
        </row>
        <row r="596">
          <cell r="A596">
            <v>24078</v>
          </cell>
          <cell r="B596" t="str">
            <v>Elektronimikroskopian laitos 31.12.2010 saakka</v>
          </cell>
          <cell r="C596" t="str">
            <v>Institute for Electron Microscopy, until 31.12.2010</v>
          </cell>
          <cell r="D596" t="str">
            <v>Institute for Electron Micros.</v>
          </cell>
          <cell r="E596">
            <v>30</v>
          </cell>
          <cell r="F596">
            <v>24078</v>
          </cell>
          <cell r="G596">
            <v>595</v>
          </cell>
          <cell r="H596">
            <v>34700</v>
          </cell>
          <cell r="I596">
            <v>40543</v>
          </cell>
          <cell r="J596">
            <v>3</v>
          </cell>
          <cell r="K596" t="str">
            <v>Tiedekunta</v>
          </cell>
          <cell r="L596">
            <v>2440</v>
          </cell>
          <cell r="M596" t="str">
            <v>Erillisyksiköt</v>
          </cell>
          <cell r="N596">
            <v>24</v>
          </cell>
          <cell r="O596" t="str">
            <v>Oulun yliopisto</v>
          </cell>
          <cell r="P596">
            <v>2440</v>
          </cell>
          <cell r="Q596" t="str">
            <v>Erillisyksiköt</v>
          </cell>
          <cell r="R596">
            <v>24078</v>
          </cell>
          <cell r="S596" t="str">
            <v>Elektronimikroskopian laitos 31.12.2010 saakka</v>
          </cell>
          <cell r="T596" t="str">
            <v>Elektronimikroskopian laitos 31.12.2010 saakka</v>
          </cell>
        </row>
        <row r="597">
          <cell r="A597">
            <v>240780</v>
          </cell>
          <cell r="B597" t="str">
            <v>Elektronimikroskopian laitos 31.12.2010 saakka</v>
          </cell>
          <cell r="C597" t="str">
            <v>Institute for Electron Microscopy, until 31.12.2010</v>
          </cell>
          <cell r="D597" t="str">
            <v>Institute for Electron Micros.</v>
          </cell>
          <cell r="E597">
            <v>30</v>
          </cell>
          <cell r="F597">
            <v>240780</v>
          </cell>
          <cell r="G597">
            <v>596</v>
          </cell>
          <cell r="H597">
            <v>34700</v>
          </cell>
          <cell r="I597">
            <v>40543</v>
          </cell>
          <cell r="J597">
            <v>5</v>
          </cell>
          <cell r="K597" t="str">
            <v>Tulosyksikkö</v>
          </cell>
          <cell r="L597">
            <v>24078</v>
          </cell>
          <cell r="M597" t="str">
            <v>Elektronimikroskopian laitos 31.12.2010 saakka</v>
          </cell>
          <cell r="N597">
            <v>24</v>
          </cell>
          <cell r="O597" t="str">
            <v>Oulun yliopisto</v>
          </cell>
          <cell r="P597">
            <v>2440</v>
          </cell>
          <cell r="Q597" t="str">
            <v>Erillisyksiköt</v>
          </cell>
          <cell r="R597">
            <v>24078</v>
          </cell>
          <cell r="S597" t="str">
            <v>Elektronimikroskopian laitos 31.12.2010 saakka</v>
          </cell>
          <cell r="T597" t="str">
            <v>Elektronimikroskopia</v>
          </cell>
        </row>
        <row r="598">
          <cell r="A598">
            <v>2407800</v>
          </cell>
          <cell r="B598" t="str">
            <v>Elektronimikroskopian laitos 31.12.2010 saakka</v>
          </cell>
          <cell r="C598" t="str">
            <v>Institute for Electron Microscopy, until 31.12.2010</v>
          </cell>
          <cell r="D598" t="str">
            <v>Institute for Electron Micros.</v>
          </cell>
          <cell r="E598">
            <v>30</v>
          </cell>
          <cell r="F598">
            <v>2407800</v>
          </cell>
          <cell r="G598">
            <v>597</v>
          </cell>
          <cell r="H598">
            <v>39814</v>
          </cell>
          <cell r="I598">
            <v>40543</v>
          </cell>
          <cell r="J598">
            <v>6</v>
          </cell>
          <cell r="K598" t="str">
            <v>Kustannuspaikka</v>
          </cell>
          <cell r="L598">
            <v>240780</v>
          </cell>
          <cell r="M598" t="str">
            <v>Elektronimikroskopian laitos 31.12.2010 saakka</v>
          </cell>
          <cell r="N598">
            <v>24</v>
          </cell>
          <cell r="O598" t="str">
            <v>Oulun yliopisto</v>
          </cell>
          <cell r="P598">
            <v>2440</v>
          </cell>
          <cell r="Q598" t="str">
            <v>Erillisyksiköt</v>
          </cell>
          <cell r="R598">
            <v>24078</v>
          </cell>
          <cell r="S598" t="str">
            <v>Elektronimikroskopian laitos 31.12.2010 saakka</v>
          </cell>
          <cell r="T598" t="str">
            <v>Elektronimikroskopian laitos 31.12.2010 saakka</v>
          </cell>
        </row>
        <row r="599">
          <cell r="A599">
            <v>2445</v>
          </cell>
          <cell r="B599" t="str">
            <v>Infrastruktuuri</v>
          </cell>
          <cell r="C599" t="str">
            <v>Infrastructure</v>
          </cell>
          <cell r="D599" t="str">
            <v>Infrastructure</v>
          </cell>
          <cell r="E599">
            <v>14</v>
          </cell>
          <cell r="F599">
            <v>2445</v>
          </cell>
          <cell r="G599">
            <v>598</v>
          </cell>
          <cell r="H599">
            <v>42370</v>
          </cell>
          <cell r="I599">
            <v>2958465</v>
          </cell>
          <cell r="J599">
            <v>2</v>
          </cell>
          <cell r="K599" t="str">
            <v>Dummy</v>
          </cell>
          <cell r="L599">
            <v>24</v>
          </cell>
          <cell r="M599" t="str">
            <v>Oulun yliopisto</v>
          </cell>
          <cell r="N599">
            <v>24</v>
          </cell>
          <cell r="O599" t="str">
            <v>Oulun yliopisto</v>
          </cell>
          <cell r="P599">
            <v>2445</v>
          </cell>
          <cell r="Q599" t="str">
            <v>Infrastruktuuri</v>
          </cell>
          <cell r="R599" t="str">
            <v>#</v>
          </cell>
          <cell r="S599" t="str">
            <v>kohdistamaton</v>
          </cell>
          <cell r="T599" t="str">
            <v>kohdistamaton</v>
          </cell>
        </row>
        <row r="600">
          <cell r="A600">
            <v>24067</v>
          </cell>
          <cell r="B600" t="str">
            <v>Biocenter Core</v>
          </cell>
          <cell r="C600" t="str">
            <v>Biocenter Core</v>
          </cell>
          <cell r="D600" t="str">
            <v>Biocenter Core</v>
          </cell>
          <cell r="E600">
            <v>14</v>
          </cell>
          <cell r="F600">
            <v>24067</v>
          </cell>
          <cell r="G600">
            <v>599</v>
          </cell>
          <cell r="H600">
            <v>34700</v>
          </cell>
          <cell r="I600">
            <v>2958465</v>
          </cell>
          <cell r="J600">
            <v>3</v>
          </cell>
          <cell r="K600" t="str">
            <v>Tiedekunta</v>
          </cell>
          <cell r="L600">
            <v>2445</v>
          </cell>
          <cell r="M600" t="str">
            <v>Infrastruktuuri</v>
          </cell>
          <cell r="N600">
            <v>24</v>
          </cell>
          <cell r="O600" t="str">
            <v>Oulun yliopisto</v>
          </cell>
          <cell r="P600">
            <v>2445</v>
          </cell>
          <cell r="Q600" t="str">
            <v>Infrastruktuuri</v>
          </cell>
          <cell r="R600">
            <v>24067</v>
          </cell>
          <cell r="S600" t="str">
            <v>Biocenter Core</v>
          </cell>
          <cell r="T600" t="str">
            <v>Biocenter Core</v>
          </cell>
        </row>
        <row r="601">
          <cell r="A601">
            <v>240670</v>
          </cell>
          <cell r="B601" t="str">
            <v>Biocenter Core</v>
          </cell>
          <cell r="C601" t="str">
            <v>Biocenter Core</v>
          </cell>
          <cell r="D601" t="str">
            <v>Biocenter Core</v>
          </cell>
          <cell r="E601">
            <v>14</v>
          </cell>
          <cell r="F601">
            <v>240670</v>
          </cell>
          <cell r="G601">
            <v>600</v>
          </cell>
          <cell r="H601">
            <v>34700</v>
          </cell>
          <cell r="I601">
            <v>2958465</v>
          </cell>
          <cell r="J601">
            <v>5</v>
          </cell>
          <cell r="K601" t="str">
            <v>Tulosyksikkö</v>
          </cell>
          <cell r="L601">
            <v>24067</v>
          </cell>
          <cell r="M601" t="str">
            <v>Biocenter Core</v>
          </cell>
          <cell r="N601">
            <v>24</v>
          </cell>
          <cell r="O601" t="str">
            <v>Oulun yliopisto</v>
          </cell>
          <cell r="P601">
            <v>2445</v>
          </cell>
          <cell r="Q601" t="str">
            <v>Infrastruktuuri</v>
          </cell>
          <cell r="R601">
            <v>24067</v>
          </cell>
          <cell r="S601" t="str">
            <v>Biocenter Core</v>
          </cell>
          <cell r="T601" t="str">
            <v>Biocenter Core</v>
          </cell>
        </row>
        <row r="602">
          <cell r="A602">
            <v>2406700</v>
          </cell>
          <cell r="B602" t="str">
            <v>Biocenter Core</v>
          </cell>
          <cell r="C602" t="str">
            <v>Biocenter Core</v>
          </cell>
          <cell r="D602" t="str">
            <v>Biocenter Core</v>
          </cell>
          <cell r="E602">
            <v>14</v>
          </cell>
          <cell r="F602">
            <v>2406700</v>
          </cell>
          <cell r="G602">
            <v>601</v>
          </cell>
          <cell r="H602">
            <v>39814</v>
          </cell>
          <cell r="I602">
            <v>2958465</v>
          </cell>
          <cell r="J602">
            <v>6</v>
          </cell>
          <cell r="K602" t="str">
            <v>Kustannuspaikka</v>
          </cell>
          <cell r="L602">
            <v>240670</v>
          </cell>
          <cell r="M602" t="str">
            <v>Biocenter Core</v>
          </cell>
          <cell r="N602">
            <v>24</v>
          </cell>
          <cell r="O602" t="str">
            <v>Oulun yliopisto</v>
          </cell>
          <cell r="P602">
            <v>2445</v>
          </cell>
          <cell r="Q602" t="str">
            <v>Infrastruktuuri</v>
          </cell>
          <cell r="R602">
            <v>24067</v>
          </cell>
          <cell r="S602" t="str">
            <v>Biocenter Core</v>
          </cell>
          <cell r="T602" t="str">
            <v>Biocenter Core</v>
          </cell>
        </row>
        <row r="603">
          <cell r="A603">
            <v>24079</v>
          </cell>
          <cell r="B603" t="str">
            <v>Mikroskopian ja nanoteknologian keskus</v>
          </cell>
          <cell r="C603" t="str">
            <v>Center of Microscopy and Nanotechnology</v>
          </cell>
          <cell r="D603" t="str">
            <v>CMNT</v>
          </cell>
          <cell r="E603">
            <v>4</v>
          </cell>
          <cell r="F603">
            <v>24079</v>
          </cell>
          <cell r="G603">
            <v>602</v>
          </cell>
          <cell r="H603">
            <v>34700</v>
          </cell>
          <cell r="I603">
            <v>2958465</v>
          </cell>
          <cell r="J603">
            <v>3</v>
          </cell>
          <cell r="K603" t="str">
            <v>Tiedekunta</v>
          </cell>
          <cell r="L603">
            <v>2445</v>
          </cell>
          <cell r="M603" t="str">
            <v>Infrastruktuuri</v>
          </cell>
          <cell r="N603">
            <v>24</v>
          </cell>
          <cell r="O603" t="str">
            <v>Oulun yliopisto</v>
          </cell>
          <cell r="P603">
            <v>2445</v>
          </cell>
          <cell r="Q603" t="str">
            <v>Infrastruktuuri</v>
          </cell>
          <cell r="R603">
            <v>24079</v>
          </cell>
          <cell r="S603" t="str">
            <v>Mikroskopian ja nanoteknologian keskus</v>
          </cell>
          <cell r="T603" t="str">
            <v>MNT</v>
          </cell>
        </row>
        <row r="604">
          <cell r="A604">
            <v>240790</v>
          </cell>
          <cell r="B604" t="str">
            <v>Mikroskopian ja nanoteknologian keskus</v>
          </cell>
          <cell r="C604" t="str">
            <v xml:space="preserve">Center of Microscopy and Nanotechnology </v>
          </cell>
          <cell r="D604" t="str">
            <v>CMNT</v>
          </cell>
          <cell r="E604">
            <v>4</v>
          </cell>
          <cell r="F604">
            <v>240790</v>
          </cell>
          <cell r="G604">
            <v>603</v>
          </cell>
          <cell r="H604">
            <v>34700</v>
          </cell>
          <cell r="I604">
            <v>2958465</v>
          </cell>
          <cell r="J604">
            <v>5</v>
          </cell>
          <cell r="K604" t="str">
            <v>Tulosyksikkö</v>
          </cell>
          <cell r="L604">
            <v>24079</v>
          </cell>
          <cell r="M604" t="str">
            <v>Mikroskopian ja nanoteknologian keskus</v>
          </cell>
          <cell r="N604">
            <v>24</v>
          </cell>
          <cell r="O604" t="str">
            <v>Oulun yliopisto</v>
          </cell>
          <cell r="P604">
            <v>2445</v>
          </cell>
          <cell r="Q604" t="str">
            <v>Infrastruktuuri</v>
          </cell>
          <cell r="R604">
            <v>24079</v>
          </cell>
          <cell r="S604" t="str">
            <v>Mikroskopian ja nanoteknologian keskus</v>
          </cell>
          <cell r="T604" t="str">
            <v>MNT</v>
          </cell>
        </row>
        <row r="605">
          <cell r="A605">
            <v>2407900</v>
          </cell>
          <cell r="B605" t="str">
            <v>Mikroskopian ja nanoteknologian keskus</v>
          </cell>
          <cell r="C605" t="str">
            <v xml:space="preserve">Center of Microscopy and Nanotechnology </v>
          </cell>
          <cell r="D605" t="str">
            <v>CMNT</v>
          </cell>
          <cell r="E605">
            <v>4</v>
          </cell>
          <cell r="F605">
            <v>2407900</v>
          </cell>
          <cell r="G605">
            <v>604</v>
          </cell>
          <cell r="H605">
            <v>39814</v>
          </cell>
          <cell r="I605">
            <v>2958465</v>
          </cell>
          <cell r="J605">
            <v>6</v>
          </cell>
          <cell r="K605" t="str">
            <v>Kustannuspaikka</v>
          </cell>
          <cell r="L605">
            <v>240790</v>
          </cell>
          <cell r="M605" t="str">
            <v>Mikroskopian ja nanoteknologian keskus</v>
          </cell>
          <cell r="N605">
            <v>24</v>
          </cell>
          <cell r="O605" t="str">
            <v>Oulun yliopisto</v>
          </cell>
          <cell r="P605">
            <v>2445</v>
          </cell>
          <cell r="Q605" t="str">
            <v>Infrastruktuuri</v>
          </cell>
          <cell r="R605">
            <v>24079</v>
          </cell>
          <cell r="S605" t="str">
            <v>Mikroskopian ja nanoteknologian keskus</v>
          </cell>
          <cell r="T605" t="str">
            <v>MNT</v>
          </cell>
        </row>
        <row r="606">
          <cell r="A606">
            <v>24083</v>
          </cell>
          <cell r="B606" t="str">
            <v>Koe-eläinkeskus</v>
          </cell>
          <cell r="C606" t="str">
            <v>Laboratory Animal Centre</v>
          </cell>
          <cell r="D606" t="str">
            <v>KEKS</v>
          </cell>
          <cell r="E606">
            <v>4</v>
          </cell>
          <cell r="F606">
            <v>24083</v>
          </cell>
          <cell r="G606">
            <v>605</v>
          </cell>
          <cell r="H606">
            <v>34700</v>
          </cell>
          <cell r="I606">
            <v>2958465</v>
          </cell>
          <cell r="J606">
            <v>3</v>
          </cell>
          <cell r="K606" t="str">
            <v>Tiedekunta</v>
          </cell>
          <cell r="L606">
            <v>2445</v>
          </cell>
          <cell r="M606" t="str">
            <v>Infrastruktuuri</v>
          </cell>
          <cell r="N606">
            <v>24</v>
          </cell>
          <cell r="O606" t="str">
            <v>Oulun yliopisto</v>
          </cell>
          <cell r="P606">
            <v>2445</v>
          </cell>
          <cell r="Q606" t="str">
            <v>Infrastruktuuri</v>
          </cell>
          <cell r="R606">
            <v>24083</v>
          </cell>
          <cell r="S606" t="str">
            <v>Koe-eläinkeskus</v>
          </cell>
          <cell r="T606" t="str">
            <v>KEKS</v>
          </cell>
        </row>
        <row r="607">
          <cell r="A607">
            <v>240830</v>
          </cell>
          <cell r="B607" t="str">
            <v>Koe-eläinkeskus</v>
          </cell>
          <cell r="C607" t="str">
            <v>Laboratory Animal Centre</v>
          </cell>
          <cell r="D607" t="str">
            <v>KEKS</v>
          </cell>
          <cell r="E607">
            <v>4</v>
          </cell>
          <cell r="F607">
            <v>240830</v>
          </cell>
          <cell r="G607">
            <v>606</v>
          </cell>
          <cell r="H607">
            <v>34700</v>
          </cell>
          <cell r="I607">
            <v>2958465</v>
          </cell>
          <cell r="J607">
            <v>5</v>
          </cell>
          <cell r="K607" t="str">
            <v>Tulosyksikkö</v>
          </cell>
          <cell r="L607">
            <v>24083</v>
          </cell>
          <cell r="M607" t="str">
            <v>Koe-eläinkeskus</v>
          </cell>
          <cell r="N607">
            <v>24</v>
          </cell>
          <cell r="O607" t="str">
            <v>Oulun yliopisto</v>
          </cell>
          <cell r="P607">
            <v>2445</v>
          </cell>
          <cell r="Q607" t="str">
            <v>Infrastruktuuri</v>
          </cell>
          <cell r="R607">
            <v>24083</v>
          </cell>
          <cell r="S607" t="str">
            <v>Koe-eläinkeskus</v>
          </cell>
          <cell r="T607" t="str">
            <v>KEKS</v>
          </cell>
        </row>
        <row r="608">
          <cell r="A608">
            <v>2408300</v>
          </cell>
          <cell r="B608" t="str">
            <v>Koe-eläinkeskus</v>
          </cell>
          <cell r="C608" t="str">
            <v>Laboratory Animal Centre</v>
          </cell>
          <cell r="D608" t="str">
            <v>KEKS</v>
          </cell>
          <cell r="E608">
            <v>4</v>
          </cell>
          <cell r="F608">
            <v>2408300</v>
          </cell>
          <cell r="G608">
            <v>607</v>
          </cell>
          <cell r="H608">
            <v>39814</v>
          </cell>
          <cell r="I608">
            <v>2958465</v>
          </cell>
          <cell r="J608">
            <v>6</v>
          </cell>
          <cell r="K608" t="str">
            <v>Kustannuspaikka</v>
          </cell>
          <cell r="L608">
            <v>240830</v>
          </cell>
          <cell r="M608" t="str">
            <v>Koe-eläinkeskus</v>
          </cell>
          <cell r="N608">
            <v>24</v>
          </cell>
          <cell r="O608" t="str">
            <v>Oulun yliopisto</v>
          </cell>
          <cell r="P608">
            <v>2445</v>
          </cell>
          <cell r="Q608" t="str">
            <v>Infrastruktuuri</v>
          </cell>
          <cell r="R608">
            <v>24083</v>
          </cell>
          <cell r="S608" t="str">
            <v>Koe-eläinkeskus</v>
          </cell>
          <cell r="T608" t="str">
            <v>KEKS</v>
          </cell>
        </row>
        <row r="609">
          <cell r="A609">
            <v>24085</v>
          </cell>
          <cell r="B609" t="str">
            <v>Oulangan tutkimusasema</v>
          </cell>
          <cell r="C609" t="str">
            <v>Oulanka Research Station</v>
          </cell>
          <cell r="D609" t="str">
            <v>Oulanka</v>
          </cell>
          <cell r="E609">
            <v>7</v>
          </cell>
          <cell r="F609">
            <v>24085</v>
          </cell>
          <cell r="G609">
            <v>608</v>
          </cell>
          <cell r="H609">
            <v>42370</v>
          </cell>
          <cell r="I609">
            <v>2958465</v>
          </cell>
          <cell r="J609">
            <v>3</v>
          </cell>
          <cell r="K609" t="str">
            <v>Tiedekunta</v>
          </cell>
          <cell r="L609">
            <v>2445</v>
          </cell>
          <cell r="M609" t="str">
            <v>Infrastruktuuri</v>
          </cell>
          <cell r="N609">
            <v>24</v>
          </cell>
          <cell r="O609" t="str">
            <v>Oulun yliopisto</v>
          </cell>
          <cell r="P609">
            <v>2445</v>
          </cell>
          <cell r="Q609" t="str">
            <v>Infrastruktuuri</v>
          </cell>
          <cell r="R609">
            <v>24085</v>
          </cell>
          <cell r="S609" t="str">
            <v>Oulangan tutkimusasema</v>
          </cell>
          <cell r="T609" t="str">
            <v>Oulanka</v>
          </cell>
        </row>
        <row r="610">
          <cell r="A610">
            <v>240771</v>
          </cell>
          <cell r="B610" t="str">
            <v>Oulangan tutkimusasema</v>
          </cell>
          <cell r="C610" t="str">
            <v>Oulanka Research Station</v>
          </cell>
          <cell r="D610" t="str">
            <v>Oulanka</v>
          </cell>
          <cell r="E610">
            <v>7</v>
          </cell>
          <cell r="F610">
            <v>240771</v>
          </cell>
          <cell r="G610">
            <v>609</v>
          </cell>
          <cell r="H610">
            <v>34700</v>
          </cell>
          <cell r="I610">
            <v>2958465</v>
          </cell>
          <cell r="J610">
            <v>5</v>
          </cell>
          <cell r="K610" t="str">
            <v>Tulosyksikkö</v>
          </cell>
          <cell r="L610">
            <v>24085</v>
          </cell>
          <cell r="M610" t="str">
            <v>Oulangan tutkimusasema</v>
          </cell>
          <cell r="N610">
            <v>24</v>
          </cell>
          <cell r="O610" t="str">
            <v>Oulun yliopisto</v>
          </cell>
          <cell r="P610">
            <v>2445</v>
          </cell>
          <cell r="Q610" t="str">
            <v>Infrastruktuuri</v>
          </cell>
          <cell r="R610">
            <v>24085</v>
          </cell>
          <cell r="S610" t="str">
            <v>Oulangan tutkimusasema</v>
          </cell>
          <cell r="T610" t="str">
            <v>Oulanka</v>
          </cell>
        </row>
        <row r="611">
          <cell r="A611">
            <v>2407710</v>
          </cell>
          <cell r="B611" t="str">
            <v>Oulangan tutkimusasema</v>
          </cell>
          <cell r="C611" t="str">
            <v>Oulanka Research Station</v>
          </cell>
          <cell r="D611" t="str">
            <v>Oulanka</v>
          </cell>
          <cell r="E611">
            <v>7</v>
          </cell>
          <cell r="F611">
            <v>2407710</v>
          </cell>
          <cell r="G611">
            <v>610</v>
          </cell>
          <cell r="H611">
            <v>39814</v>
          </cell>
          <cell r="I611">
            <v>2958465</v>
          </cell>
          <cell r="J611">
            <v>6</v>
          </cell>
          <cell r="K611" t="str">
            <v>Kustannuspaikka</v>
          </cell>
          <cell r="L611">
            <v>240771</v>
          </cell>
          <cell r="M611" t="str">
            <v>Oulangan tutkimusasema</v>
          </cell>
          <cell r="N611">
            <v>24</v>
          </cell>
          <cell r="O611" t="str">
            <v>Oulun yliopisto</v>
          </cell>
          <cell r="P611">
            <v>2445</v>
          </cell>
          <cell r="Q611" t="str">
            <v>Infrastruktuuri</v>
          </cell>
          <cell r="R611">
            <v>24085</v>
          </cell>
          <cell r="S611" t="str">
            <v>Oulangan tutkimusasema</v>
          </cell>
          <cell r="T611" t="str">
            <v>Oulanka</v>
          </cell>
        </row>
        <row r="612">
          <cell r="A612">
            <v>24088</v>
          </cell>
          <cell r="B612" t="str">
            <v>LEAF</v>
          </cell>
          <cell r="C612" t="str">
            <v>LEAF</v>
          </cell>
          <cell r="D612" t="str">
            <v>LEAF</v>
          </cell>
          <cell r="E612">
            <v>4</v>
          </cell>
          <cell r="F612">
            <v>24088</v>
          </cell>
          <cell r="G612">
            <v>611</v>
          </cell>
          <cell r="H612">
            <v>42370</v>
          </cell>
          <cell r="I612">
            <v>2958465</v>
          </cell>
          <cell r="J612">
            <v>3</v>
          </cell>
          <cell r="K612" t="str">
            <v>Tiedekunta</v>
          </cell>
          <cell r="L612">
            <v>2445</v>
          </cell>
          <cell r="M612" t="str">
            <v>Infrastruktuuri</v>
          </cell>
          <cell r="N612">
            <v>24</v>
          </cell>
          <cell r="O612" t="str">
            <v>Oulun yliopisto</v>
          </cell>
          <cell r="P612">
            <v>2445</v>
          </cell>
          <cell r="Q612" t="str">
            <v>Infrastruktuuri</v>
          </cell>
          <cell r="R612">
            <v>24088</v>
          </cell>
          <cell r="S612" t="str">
            <v>LEAF</v>
          </cell>
          <cell r="T612" t="str">
            <v>LEAF</v>
          </cell>
        </row>
        <row r="613">
          <cell r="A613">
            <v>240778</v>
          </cell>
          <cell r="B613" t="str">
            <v>LEAF</v>
          </cell>
          <cell r="C613" t="str">
            <v>LEAF</v>
          </cell>
          <cell r="D613" t="str">
            <v>LEAF</v>
          </cell>
          <cell r="E613">
            <v>4</v>
          </cell>
          <cell r="F613">
            <v>240778</v>
          </cell>
          <cell r="G613">
            <v>612</v>
          </cell>
          <cell r="H613">
            <v>42370</v>
          </cell>
          <cell r="I613">
            <v>2958465</v>
          </cell>
          <cell r="J613">
            <v>5</v>
          </cell>
          <cell r="K613" t="str">
            <v>Tulosyksikkö</v>
          </cell>
          <cell r="L613">
            <v>24088</v>
          </cell>
          <cell r="M613" t="str">
            <v>LEAF</v>
          </cell>
          <cell r="N613">
            <v>24</v>
          </cell>
          <cell r="O613" t="str">
            <v>Oulun yliopisto</v>
          </cell>
          <cell r="P613">
            <v>2445</v>
          </cell>
          <cell r="Q613" t="str">
            <v>Infrastruktuuri</v>
          </cell>
          <cell r="R613">
            <v>24088</v>
          </cell>
          <cell r="S613" t="str">
            <v>LEAF</v>
          </cell>
          <cell r="T613" t="str">
            <v>LEAF</v>
          </cell>
        </row>
        <row r="614">
          <cell r="A614">
            <v>2407780</v>
          </cell>
          <cell r="B614" t="str">
            <v>LEAF</v>
          </cell>
          <cell r="C614" t="str">
            <v>LEAF</v>
          </cell>
          <cell r="D614" t="str">
            <v>LEAF</v>
          </cell>
          <cell r="E614">
            <v>4</v>
          </cell>
          <cell r="F614">
            <v>2407780</v>
          </cell>
          <cell r="G614">
            <v>613</v>
          </cell>
          <cell r="H614">
            <v>42370</v>
          </cell>
          <cell r="I614">
            <v>2958465</v>
          </cell>
          <cell r="J614">
            <v>6</v>
          </cell>
          <cell r="K614" t="str">
            <v>Kustannuspaikka</v>
          </cell>
          <cell r="L614">
            <v>240778</v>
          </cell>
          <cell r="M614" t="str">
            <v>LEAF</v>
          </cell>
          <cell r="N614">
            <v>24</v>
          </cell>
          <cell r="O614" t="str">
            <v>Oulun yliopisto</v>
          </cell>
          <cell r="P614">
            <v>2445</v>
          </cell>
          <cell r="Q614" t="str">
            <v>Infrastruktuuri</v>
          </cell>
          <cell r="R614">
            <v>24088</v>
          </cell>
          <cell r="S614" t="str">
            <v>LEAF</v>
          </cell>
          <cell r="T614" t="str">
            <v>LEAF</v>
          </cell>
        </row>
        <row r="615">
          <cell r="A615">
            <v>24089</v>
          </cell>
          <cell r="B615" t="str">
            <v>Biodiversiteettiyksikkö</v>
          </cell>
          <cell r="C615" t="str">
            <v>Biodiversity Unit</v>
          </cell>
          <cell r="D615" t="str">
            <v>Biodiversity Unit</v>
          </cell>
          <cell r="E615">
            <v>17</v>
          </cell>
          <cell r="F615">
            <v>24089</v>
          </cell>
          <cell r="G615">
            <v>614</v>
          </cell>
          <cell r="H615">
            <v>42370</v>
          </cell>
          <cell r="I615">
            <v>2958465</v>
          </cell>
          <cell r="J615">
            <v>3</v>
          </cell>
          <cell r="K615" t="str">
            <v>Tiedekunta</v>
          </cell>
          <cell r="L615">
            <v>2445</v>
          </cell>
          <cell r="M615" t="str">
            <v>Infrastruktuuri</v>
          </cell>
          <cell r="N615">
            <v>24</v>
          </cell>
          <cell r="O615" t="str">
            <v>Oulun yliopisto</v>
          </cell>
          <cell r="P615">
            <v>2445</v>
          </cell>
          <cell r="Q615" t="str">
            <v>Infrastruktuuri</v>
          </cell>
          <cell r="R615">
            <v>24089</v>
          </cell>
          <cell r="S615" t="str">
            <v>Biodiversiteettiyksikkö</v>
          </cell>
          <cell r="T615" t="str">
            <v>Biodiversiteetti</v>
          </cell>
        </row>
        <row r="616">
          <cell r="A616">
            <v>240212</v>
          </cell>
          <cell r="B616" t="str">
            <v>Biodiversiteettiyksikkö</v>
          </cell>
          <cell r="C616" t="str">
            <v>Biodiversity Unit</v>
          </cell>
          <cell r="D616" t="str">
            <v>Biodiversity Unit</v>
          </cell>
          <cell r="E616">
            <v>17</v>
          </cell>
          <cell r="F616">
            <v>240212</v>
          </cell>
          <cell r="G616">
            <v>615</v>
          </cell>
          <cell r="H616">
            <v>42005</v>
          </cell>
          <cell r="I616">
            <v>2958465</v>
          </cell>
          <cell r="J616">
            <v>5</v>
          </cell>
          <cell r="K616" t="str">
            <v>Tulosyksikkö</v>
          </cell>
          <cell r="L616">
            <v>24089</v>
          </cell>
          <cell r="M616" t="str">
            <v>Biodiversiteettiyksikkö</v>
          </cell>
          <cell r="N616">
            <v>24</v>
          </cell>
          <cell r="O616" t="str">
            <v>Oulun yliopisto</v>
          </cell>
          <cell r="P616">
            <v>2445</v>
          </cell>
          <cell r="Q616" t="str">
            <v>Infrastruktuuri</v>
          </cell>
          <cell r="R616">
            <v>24089</v>
          </cell>
          <cell r="S616" t="str">
            <v>Biodiversiteettiyksikkö</v>
          </cell>
          <cell r="T616" t="str">
            <v>Biodiversiteetti</v>
          </cell>
        </row>
        <row r="617">
          <cell r="A617">
            <v>2402120</v>
          </cell>
          <cell r="B617" t="str">
            <v>Biodiversiteettiyksikkö</v>
          </cell>
          <cell r="C617" t="str">
            <v>Biodiversity Unit</v>
          </cell>
          <cell r="D617" t="str">
            <v>Biodiversity Unit</v>
          </cell>
          <cell r="E617">
            <v>17</v>
          </cell>
          <cell r="F617">
            <v>2402120</v>
          </cell>
          <cell r="G617">
            <v>616</v>
          </cell>
          <cell r="H617">
            <v>42005</v>
          </cell>
          <cell r="I617">
            <v>2958465</v>
          </cell>
          <cell r="J617">
            <v>6</v>
          </cell>
          <cell r="K617" t="str">
            <v>Kustannuspaikka</v>
          </cell>
          <cell r="L617">
            <v>240212</v>
          </cell>
          <cell r="M617" t="str">
            <v>Biodiversiteettiyksikkö</v>
          </cell>
          <cell r="N617">
            <v>24</v>
          </cell>
          <cell r="O617" t="str">
            <v>Oulun yliopisto</v>
          </cell>
          <cell r="P617">
            <v>2445</v>
          </cell>
          <cell r="Q617" t="str">
            <v>Infrastruktuuri</v>
          </cell>
          <cell r="R617">
            <v>24089</v>
          </cell>
          <cell r="S617" t="str">
            <v>Biodiversiteettiyksikkö</v>
          </cell>
          <cell r="T617" t="str">
            <v>Biodiversiteetti</v>
          </cell>
        </row>
        <row r="618">
          <cell r="A618">
            <v>2450</v>
          </cell>
          <cell r="B618" t="str">
            <v>Yhteiset</v>
          </cell>
          <cell r="C618" t="str">
            <v>Shared</v>
          </cell>
          <cell r="D618" t="str">
            <v>Shared</v>
          </cell>
          <cell r="E618">
            <v>6</v>
          </cell>
          <cell r="F618">
            <v>2450</v>
          </cell>
          <cell r="G618">
            <v>617</v>
          </cell>
          <cell r="H618">
            <v>34700</v>
          </cell>
          <cell r="I618">
            <v>2958465</v>
          </cell>
          <cell r="J618">
            <v>2</v>
          </cell>
          <cell r="K618" t="str">
            <v>Dummy</v>
          </cell>
          <cell r="L618">
            <v>24</v>
          </cell>
          <cell r="M618" t="str">
            <v>Oulun yliopisto</v>
          </cell>
          <cell r="N618">
            <v>24</v>
          </cell>
          <cell r="O618" t="str">
            <v>Oulun yliopisto</v>
          </cell>
          <cell r="P618">
            <v>2450</v>
          </cell>
          <cell r="Q618" t="str">
            <v>Yhteiset</v>
          </cell>
          <cell r="R618" t="str">
            <v>#</v>
          </cell>
          <cell r="S618" t="str">
            <v>kohdistamaton</v>
          </cell>
          <cell r="T618" t="str">
            <v>kohdistamaton</v>
          </cell>
        </row>
        <row r="619">
          <cell r="A619">
            <v>24090</v>
          </cell>
          <cell r="B619" t="str">
            <v xml:space="preserve">Rehtorin yksikkö 31.12.2015 saakka </v>
          </cell>
          <cell r="C619" t="str">
            <v>Rector’s Office, until 31.12.2015</v>
          </cell>
          <cell r="D619" t="str">
            <v>Rector’s Office</v>
          </cell>
          <cell r="E619">
            <v>15</v>
          </cell>
          <cell r="F619">
            <v>24090</v>
          </cell>
          <cell r="G619">
            <v>618</v>
          </cell>
          <cell r="H619">
            <v>34700</v>
          </cell>
          <cell r="I619">
            <v>42369</v>
          </cell>
          <cell r="J619">
            <v>3</v>
          </cell>
          <cell r="K619" t="str">
            <v>Tiedekunta</v>
          </cell>
          <cell r="L619">
            <v>2450</v>
          </cell>
          <cell r="M619" t="str">
            <v>Yhteiset</v>
          </cell>
          <cell r="N619">
            <v>24</v>
          </cell>
          <cell r="O619" t="str">
            <v>Oulun yliopisto</v>
          </cell>
          <cell r="P619">
            <v>2450</v>
          </cell>
          <cell r="Q619" t="str">
            <v>Yhteiset</v>
          </cell>
          <cell r="R619">
            <v>24090</v>
          </cell>
          <cell r="S619" t="str">
            <v xml:space="preserve">Rehtorin yksikkö 31.12.2015 saakka </v>
          </cell>
          <cell r="T619" t="str">
            <v>Rehtorin yksikkö</v>
          </cell>
        </row>
        <row r="620">
          <cell r="A620">
            <v>24091</v>
          </cell>
          <cell r="B620" t="str">
            <v>Yliopiston yhteiset</v>
          </cell>
          <cell r="C620" t="str">
            <v>University Shared</v>
          </cell>
          <cell r="D620" t="str">
            <v>University Shared</v>
          </cell>
          <cell r="E620">
            <v>17</v>
          </cell>
          <cell r="F620">
            <v>24091</v>
          </cell>
          <cell r="G620">
            <v>619</v>
          </cell>
          <cell r="H620">
            <v>34700</v>
          </cell>
          <cell r="I620">
            <v>2958465</v>
          </cell>
          <cell r="J620">
            <v>3</v>
          </cell>
          <cell r="K620" t="str">
            <v>Tiedekunta</v>
          </cell>
          <cell r="L620">
            <v>2450</v>
          </cell>
          <cell r="M620" t="str">
            <v>Yhteiset</v>
          </cell>
          <cell r="N620">
            <v>24</v>
          </cell>
          <cell r="O620" t="str">
            <v>Oulun yliopisto</v>
          </cell>
          <cell r="P620">
            <v>2450</v>
          </cell>
          <cell r="Q620" t="str">
            <v>Yhteiset</v>
          </cell>
          <cell r="R620">
            <v>24091</v>
          </cell>
          <cell r="S620" t="str">
            <v>Yliopiston yhteiset</v>
          </cell>
          <cell r="T620" t="str">
            <v>Yliopiston yhteiset</v>
          </cell>
        </row>
        <row r="621">
          <cell r="A621">
            <v>240910</v>
          </cell>
          <cell r="B621" t="str">
            <v>Yliopiston yhteiset</v>
          </cell>
          <cell r="C621" t="str">
            <v>University Shared</v>
          </cell>
          <cell r="D621" t="str">
            <v>University Shared</v>
          </cell>
          <cell r="E621">
            <v>17</v>
          </cell>
          <cell r="F621">
            <v>240910</v>
          </cell>
          <cell r="G621">
            <v>620</v>
          </cell>
          <cell r="H621">
            <v>34700</v>
          </cell>
          <cell r="I621">
            <v>2958465</v>
          </cell>
          <cell r="J621">
            <v>5</v>
          </cell>
          <cell r="K621" t="str">
            <v>Tulosyksikkö</v>
          </cell>
          <cell r="L621">
            <v>24091</v>
          </cell>
          <cell r="M621" t="str">
            <v>Yliopiston yhteiset</v>
          </cell>
          <cell r="N621">
            <v>24</v>
          </cell>
          <cell r="O621" t="str">
            <v>Oulun yliopisto</v>
          </cell>
          <cell r="P621">
            <v>2450</v>
          </cell>
          <cell r="Q621" t="str">
            <v>Yhteiset</v>
          </cell>
          <cell r="R621">
            <v>24091</v>
          </cell>
          <cell r="S621" t="str">
            <v>Yliopiston yhteiset</v>
          </cell>
          <cell r="T621" t="str">
            <v>Yliopiston yhteiset</v>
          </cell>
        </row>
        <row r="622">
          <cell r="A622">
            <v>2409100</v>
          </cell>
          <cell r="B622" t="str">
            <v>Yliopiston yhteiset</v>
          </cell>
          <cell r="C622" t="str">
            <v>University Shared</v>
          </cell>
          <cell r="D622" t="str">
            <v>University Shared</v>
          </cell>
          <cell r="E622">
            <v>17</v>
          </cell>
          <cell r="F622">
            <v>2409100</v>
          </cell>
          <cell r="G622">
            <v>621</v>
          </cell>
          <cell r="H622">
            <v>39814</v>
          </cell>
          <cell r="I622">
            <v>2958465</v>
          </cell>
          <cell r="J622">
            <v>6</v>
          </cell>
          <cell r="K622" t="str">
            <v>Kustannuspaikka</v>
          </cell>
          <cell r="L622">
            <v>240910</v>
          </cell>
          <cell r="M622" t="str">
            <v>Yliopiston yhteiset</v>
          </cell>
          <cell r="N622">
            <v>24</v>
          </cell>
          <cell r="O622" t="str">
            <v>Oulun yliopisto</v>
          </cell>
          <cell r="P622">
            <v>2450</v>
          </cell>
          <cell r="Q622" t="str">
            <v>Yhteiset</v>
          </cell>
          <cell r="R622">
            <v>24091</v>
          </cell>
          <cell r="S622" t="str">
            <v>Yliopiston yhteiset</v>
          </cell>
          <cell r="T622" t="str">
            <v>Yliopiston yhteiset</v>
          </cell>
        </row>
        <row r="623">
          <cell r="A623">
            <v>240911</v>
          </cell>
          <cell r="B623" t="str">
            <v>Kiinteistöt</v>
          </cell>
          <cell r="C623" t="str">
            <v>Real Estates</v>
          </cell>
          <cell r="D623" t="str">
            <v>Real Estates</v>
          </cell>
          <cell r="E623">
            <v>12</v>
          </cell>
          <cell r="F623">
            <v>240911</v>
          </cell>
          <cell r="G623">
            <v>622</v>
          </cell>
          <cell r="H623">
            <v>34700</v>
          </cell>
          <cell r="I623">
            <v>2958465</v>
          </cell>
          <cell r="J623">
            <v>5</v>
          </cell>
          <cell r="K623" t="str">
            <v>Tulosyksikkö</v>
          </cell>
          <cell r="L623">
            <v>24091</v>
          </cell>
          <cell r="M623" t="str">
            <v>Yliopiston yhteiset</v>
          </cell>
          <cell r="N623">
            <v>24</v>
          </cell>
          <cell r="O623" t="str">
            <v>Oulun yliopisto</v>
          </cell>
          <cell r="P623">
            <v>2450</v>
          </cell>
          <cell r="Q623" t="str">
            <v>Yhteiset</v>
          </cell>
          <cell r="R623">
            <v>24091</v>
          </cell>
          <cell r="S623" t="str">
            <v>Yliopiston yhteiset</v>
          </cell>
          <cell r="T623" t="str">
            <v>Yliopiston yhteiset</v>
          </cell>
        </row>
        <row r="624">
          <cell r="A624">
            <v>2409110</v>
          </cell>
          <cell r="B624" t="str">
            <v>Kiinteistöt</v>
          </cell>
          <cell r="C624" t="str">
            <v>Real Estates</v>
          </cell>
          <cell r="D624" t="str">
            <v>Real Estates</v>
          </cell>
          <cell r="E624">
            <v>12</v>
          </cell>
          <cell r="F624">
            <v>2409110</v>
          </cell>
          <cell r="G624">
            <v>623</v>
          </cell>
          <cell r="H624">
            <v>39814</v>
          </cell>
          <cell r="I624">
            <v>2958465</v>
          </cell>
          <cell r="J624">
            <v>6</v>
          </cell>
          <cell r="K624" t="str">
            <v>Kustannuspaikka</v>
          </cell>
          <cell r="L624">
            <v>240911</v>
          </cell>
          <cell r="M624" t="str">
            <v>Kiinteistöt</v>
          </cell>
          <cell r="N624">
            <v>24</v>
          </cell>
          <cell r="O624" t="str">
            <v>Oulun yliopisto</v>
          </cell>
          <cell r="P624">
            <v>2450</v>
          </cell>
          <cell r="Q624" t="str">
            <v>Yhteiset</v>
          </cell>
          <cell r="R624">
            <v>24091</v>
          </cell>
          <cell r="S624" t="str">
            <v>Yliopiston yhteiset</v>
          </cell>
          <cell r="T624" t="str">
            <v>Yliopiston yhteiset</v>
          </cell>
        </row>
        <row r="625">
          <cell r="A625">
            <v>2409115</v>
          </cell>
          <cell r="B625" t="str">
            <v>Tilanvaraustilat</v>
          </cell>
          <cell r="C625" t="str">
            <v>Classroom Scheduling</v>
          </cell>
          <cell r="D625" t="str">
            <v>Classroom Scheduling</v>
          </cell>
          <cell r="E625">
            <v>20</v>
          </cell>
          <cell r="F625">
            <v>2409115</v>
          </cell>
          <cell r="G625">
            <v>624</v>
          </cell>
          <cell r="H625">
            <v>39814</v>
          </cell>
          <cell r="I625">
            <v>2958465</v>
          </cell>
          <cell r="J625">
            <v>6</v>
          </cell>
          <cell r="K625" t="str">
            <v>Kustannuspaikka</v>
          </cell>
          <cell r="L625">
            <v>240911</v>
          </cell>
          <cell r="M625" t="str">
            <v>Kiinteistöt</v>
          </cell>
          <cell r="N625">
            <v>24</v>
          </cell>
          <cell r="O625" t="str">
            <v>Oulun yliopisto</v>
          </cell>
          <cell r="P625">
            <v>2450</v>
          </cell>
          <cell r="Q625" t="str">
            <v>Yhteiset</v>
          </cell>
          <cell r="R625">
            <v>24091</v>
          </cell>
          <cell r="S625" t="str">
            <v>Yliopiston yhteiset</v>
          </cell>
          <cell r="T625" t="str">
            <v>Yliopiston yhteiset</v>
          </cell>
        </row>
        <row r="626">
          <cell r="A626">
            <v>2409125</v>
          </cell>
          <cell r="B626" t="str">
            <v>Autopaikat</v>
          </cell>
          <cell r="C626" t="str">
            <v>Parking Space</v>
          </cell>
          <cell r="D626" t="str">
            <v>Parking Space</v>
          </cell>
          <cell r="E626">
            <v>13</v>
          </cell>
          <cell r="F626">
            <v>2409125</v>
          </cell>
          <cell r="G626">
            <v>625</v>
          </cell>
          <cell r="H626">
            <v>39814</v>
          </cell>
          <cell r="I626">
            <v>2958465</v>
          </cell>
          <cell r="J626">
            <v>6</v>
          </cell>
          <cell r="K626" t="str">
            <v>Kustannuspaikka</v>
          </cell>
          <cell r="L626">
            <v>240911</v>
          </cell>
          <cell r="M626" t="str">
            <v>Kiinteistöt</v>
          </cell>
          <cell r="N626">
            <v>24</v>
          </cell>
          <cell r="O626" t="str">
            <v>Oulun yliopisto</v>
          </cell>
          <cell r="P626">
            <v>2450</v>
          </cell>
          <cell r="Q626" t="str">
            <v>Yhteiset</v>
          </cell>
          <cell r="R626">
            <v>24091</v>
          </cell>
          <cell r="S626" t="str">
            <v>Yliopiston yhteiset</v>
          </cell>
          <cell r="T626" t="str">
            <v>Yliopiston yhteiset</v>
          </cell>
        </row>
        <row r="627">
          <cell r="A627">
            <v>2409130</v>
          </cell>
          <cell r="B627" t="str">
            <v>Rakentaminen ja kunnossapito</v>
          </cell>
          <cell r="C627" t="str">
            <v>Construction and maintenance</v>
          </cell>
          <cell r="D627" t="str">
            <v>Construction and maintenance</v>
          </cell>
          <cell r="E627">
            <v>28</v>
          </cell>
          <cell r="F627">
            <v>2409130</v>
          </cell>
          <cell r="G627">
            <v>626</v>
          </cell>
          <cell r="H627">
            <v>39814</v>
          </cell>
          <cell r="I627">
            <v>2958465</v>
          </cell>
          <cell r="J627">
            <v>6</v>
          </cell>
          <cell r="K627" t="str">
            <v>Kustannuspaikka</v>
          </cell>
          <cell r="L627">
            <v>240911</v>
          </cell>
          <cell r="M627" t="str">
            <v>Kiinteistöt</v>
          </cell>
          <cell r="N627">
            <v>24</v>
          </cell>
          <cell r="O627" t="str">
            <v>Oulun yliopisto</v>
          </cell>
          <cell r="P627">
            <v>2450</v>
          </cell>
          <cell r="Q627" t="str">
            <v>Yhteiset</v>
          </cell>
          <cell r="R627">
            <v>24091</v>
          </cell>
          <cell r="S627" t="str">
            <v>Yliopiston yhteiset</v>
          </cell>
          <cell r="T627" t="str">
            <v>Yliopiston yhteiset</v>
          </cell>
        </row>
        <row r="628">
          <cell r="A628">
            <v>2409135</v>
          </cell>
          <cell r="B628" t="str">
            <v>Turvallisuus ja ympäristö</v>
          </cell>
          <cell r="C628" t="str">
            <v>Security and Environment</v>
          </cell>
          <cell r="D628" t="str">
            <v>Security and Environment</v>
          </cell>
          <cell r="E628">
            <v>24</v>
          </cell>
          <cell r="F628">
            <v>2409135</v>
          </cell>
          <cell r="G628">
            <v>627</v>
          </cell>
          <cell r="H628">
            <v>39814</v>
          </cell>
          <cell r="I628">
            <v>2958465</v>
          </cell>
          <cell r="J628">
            <v>6</v>
          </cell>
          <cell r="K628" t="str">
            <v>Kustannuspaikka</v>
          </cell>
          <cell r="L628">
            <v>240911</v>
          </cell>
          <cell r="M628" t="str">
            <v>Kiinteistöt</v>
          </cell>
          <cell r="N628">
            <v>24</v>
          </cell>
          <cell r="O628" t="str">
            <v>Oulun yliopisto</v>
          </cell>
          <cell r="P628">
            <v>2450</v>
          </cell>
          <cell r="Q628" t="str">
            <v>Yhteiset</v>
          </cell>
          <cell r="R628">
            <v>24091</v>
          </cell>
          <cell r="S628" t="str">
            <v>Yliopiston yhteiset</v>
          </cell>
          <cell r="T628" t="str">
            <v>Yliopiston yhteiset</v>
          </cell>
        </row>
        <row r="629">
          <cell r="A629">
            <v>2409140</v>
          </cell>
          <cell r="B629" t="str">
            <v>Aulapalvelut</v>
          </cell>
          <cell r="C629" t="str">
            <v>Lounge Services</v>
          </cell>
          <cell r="D629" t="str">
            <v>Lounge Services</v>
          </cell>
          <cell r="E629">
            <v>15</v>
          </cell>
          <cell r="F629">
            <v>2409140</v>
          </cell>
          <cell r="G629">
            <v>628</v>
          </cell>
          <cell r="H629">
            <v>39814</v>
          </cell>
          <cell r="I629">
            <v>2958465</v>
          </cell>
          <cell r="J629">
            <v>6</v>
          </cell>
          <cell r="K629" t="str">
            <v>Kustannuspaikka</v>
          </cell>
          <cell r="L629">
            <v>240911</v>
          </cell>
          <cell r="M629" t="str">
            <v>Kiinteistöt</v>
          </cell>
          <cell r="N629">
            <v>24</v>
          </cell>
          <cell r="O629" t="str">
            <v>Oulun yliopisto</v>
          </cell>
          <cell r="P629">
            <v>2450</v>
          </cell>
          <cell r="Q629" t="str">
            <v>Yhteiset</v>
          </cell>
          <cell r="R629">
            <v>24091</v>
          </cell>
          <cell r="S629" t="str">
            <v>Yliopiston yhteiset</v>
          </cell>
          <cell r="T629" t="str">
            <v>Yliopiston yhteiset</v>
          </cell>
        </row>
        <row r="630">
          <cell r="A630">
            <v>2409150</v>
          </cell>
          <cell r="B630" t="str">
            <v>Postipalvelut</v>
          </cell>
          <cell r="C630" t="str">
            <v>Postal Services</v>
          </cell>
          <cell r="D630" t="str">
            <v>Postal Services</v>
          </cell>
          <cell r="E630">
            <v>15</v>
          </cell>
          <cell r="F630">
            <v>2409150</v>
          </cell>
          <cell r="G630">
            <v>629</v>
          </cell>
          <cell r="H630">
            <v>39814</v>
          </cell>
          <cell r="I630">
            <v>2958465</v>
          </cell>
          <cell r="J630">
            <v>6</v>
          </cell>
          <cell r="K630" t="str">
            <v>Kustannuspaikka</v>
          </cell>
          <cell r="L630">
            <v>240911</v>
          </cell>
          <cell r="M630" t="str">
            <v>Kiinteistöt</v>
          </cell>
          <cell r="N630">
            <v>24</v>
          </cell>
          <cell r="O630" t="str">
            <v>Oulun yliopisto</v>
          </cell>
          <cell r="P630">
            <v>2450</v>
          </cell>
          <cell r="Q630" t="str">
            <v>Yhteiset</v>
          </cell>
          <cell r="R630">
            <v>24091</v>
          </cell>
          <cell r="S630" t="str">
            <v>Yliopiston yhteiset</v>
          </cell>
          <cell r="T630" t="str">
            <v>Yliopiston yhteiset</v>
          </cell>
        </row>
        <row r="631">
          <cell r="A631">
            <v>2409155</v>
          </cell>
          <cell r="B631" t="str">
            <v>Kalusteasentajat</v>
          </cell>
          <cell r="C631" t="str">
            <v>Furniture technicians</v>
          </cell>
          <cell r="D631" t="str">
            <v>Furniture technicians</v>
          </cell>
          <cell r="E631">
            <v>21</v>
          </cell>
          <cell r="F631">
            <v>2409155</v>
          </cell>
          <cell r="G631">
            <v>630</v>
          </cell>
          <cell r="H631">
            <v>39814</v>
          </cell>
          <cell r="I631">
            <v>2958465</v>
          </cell>
          <cell r="J631">
            <v>6</v>
          </cell>
          <cell r="K631" t="str">
            <v>Kustannuspaikka</v>
          </cell>
          <cell r="L631">
            <v>240911</v>
          </cell>
          <cell r="M631" t="str">
            <v>Kiinteistöt</v>
          </cell>
          <cell r="N631">
            <v>24</v>
          </cell>
          <cell r="O631" t="str">
            <v>Oulun yliopisto</v>
          </cell>
          <cell r="P631">
            <v>2450</v>
          </cell>
          <cell r="Q631" t="str">
            <v>Yhteiset</v>
          </cell>
          <cell r="R631">
            <v>24091</v>
          </cell>
          <cell r="S631" t="str">
            <v>Yliopiston yhteiset</v>
          </cell>
          <cell r="T631" t="str">
            <v>Yliopiston yhteiset</v>
          </cell>
        </row>
        <row r="632">
          <cell r="A632">
            <v>2409160</v>
          </cell>
          <cell r="B632" t="str">
            <v>Hankintapalvelut</v>
          </cell>
          <cell r="C632" t="str">
            <v>Acquisition Services</v>
          </cell>
          <cell r="D632" t="str">
            <v>Acquisition Services</v>
          </cell>
          <cell r="E632">
            <v>20</v>
          </cell>
          <cell r="F632">
            <v>2409160</v>
          </cell>
          <cell r="G632">
            <v>631</v>
          </cell>
          <cell r="H632">
            <v>39814</v>
          </cell>
          <cell r="I632">
            <v>2958465</v>
          </cell>
          <cell r="J632">
            <v>6</v>
          </cell>
          <cell r="K632" t="str">
            <v>Kustannuspaikka</v>
          </cell>
          <cell r="L632">
            <v>240911</v>
          </cell>
          <cell r="M632" t="str">
            <v>Kiinteistöt</v>
          </cell>
          <cell r="N632">
            <v>24</v>
          </cell>
          <cell r="O632" t="str">
            <v>Oulun yliopisto</v>
          </cell>
          <cell r="P632">
            <v>2450</v>
          </cell>
          <cell r="Q632" t="str">
            <v>Yhteiset</v>
          </cell>
          <cell r="R632">
            <v>24091</v>
          </cell>
          <cell r="S632" t="str">
            <v>Yliopiston yhteiset</v>
          </cell>
          <cell r="T632" t="str">
            <v>Yliopiston yhteiset</v>
          </cell>
        </row>
        <row r="633">
          <cell r="A633">
            <v>240917</v>
          </cell>
          <cell r="B633" t="str">
            <v>Strategiarahat</v>
          </cell>
          <cell r="C633" t="str">
            <v>Strategic funding</v>
          </cell>
          <cell r="D633" t="str">
            <v>Strategic funding</v>
          </cell>
          <cell r="E633">
            <v>17</v>
          </cell>
          <cell r="F633">
            <v>240917</v>
          </cell>
          <cell r="G633">
            <v>632</v>
          </cell>
          <cell r="H633">
            <v>41275</v>
          </cell>
          <cell r="I633">
            <v>2958465</v>
          </cell>
          <cell r="J633">
            <v>5</v>
          </cell>
          <cell r="K633" t="str">
            <v>Tulosyksikkö</v>
          </cell>
          <cell r="L633">
            <v>24091</v>
          </cell>
          <cell r="M633" t="str">
            <v>Yliopiston yhteiset</v>
          </cell>
          <cell r="N633">
            <v>24</v>
          </cell>
          <cell r="O633" t="str">
            <v>Oulun yliopisto</v>
          </cell>
          <cell r="P633">
            <v>2450</v>
          </cell>
          <cell r="Q633" t="str">
            <v>Yhteiset</v>
          </cell>
          <cell r="R633">
            <v>24091</v>
          </cell>
          <cell r="S633" t="str">
            <v>Yliopiston yhteiset</v>
          </cell>
          <cell r="T633" t="str">
            <v>Yliopiston yhteiset</v>
          </cell>
        </row>
        <row r="634">
          <cell r="A634">
            <v>2409170</v>
          </cell>
          <cell r="B634" t="str">
            <v>Strategiarahat</v>
          </cell>
          <cell r="C634" t="str">
            <v>Strategic funding</v>
          </cell>
          <cell r="D634" t="str">
            <v>Strategic funding</v>
          </cell>
          <cell r="E634">
            <v>17</v>
          </cell>
          <cell r="F634">
            <v>2409170</v>
          </cell>
          <cell r="G634">
            <v>633</v>
          </cell>
          <cell r="H634">
            <v>41275</v>
          </cell>
          <cell r="I634">
            <v>2958465</v>
          </cell>
          <cell r="J634">
            <v>6</v>
          </cell>
          <cell r="K634" t="str">
            <v>Kustannuspaikka</v>
          </cell>
          <cell r="L634">
            <v>240917</v>
          </cell>
          <cell r="M634" t="str">
            <v>Strategiarahat</v>
          </cell>
          <cell r="N634">
            <v>24</v>
          </cell>
          <cell r="O634" t="str">
            <v>Oulun yliopisto</v>
          </cell>
          <cell r="P634">
            <v>2450</v>
          </cell>
          <cell r="Q634" t="str">
            <v>Yhteiset</v>
          </cell>
          <cell r="R634">
            <v>24091</v>
          </cell>
          <cell r="S634" t="str">
            <v>Yliopiston yhteiset</v>
          </cell>
          <cell r="T634" t="str">
            <v>Yliopiston yhteiset</v>
          </cell>
        </row>
        <row r="635">
          <cell r="A635">
            <v>240918</v>
          </cell>
          <cell r="B635" t="str">
            <v>YO Tietohallinto</v>
          </cell>
          <cell r="C635" t="str">
            <v>University IT</v>
          </cell>
          <cell r="D635" t="str">
            <v>University IT</v>
          </cell>
          <cell r="E635">
            <v>13</v>
          </cell>
          <cell r="F635">
            <v>240918</v>
          </cell>
          <cell r="G635">
            <v>634</v>
          </cell>
          <cell r="H635">
            <v>41275</v>
          </cell>
          <cell r="I635">
            <v>2958465</v>
          </cell>
          <cell r="J635">
            <v>5</v>
          </cell>
          <cell r="K635" t="str">
            <v>Tulosyksikkö</v>
          </cell>
          <cell r="L635">
            <v>24091</v>
          </cell>
          <cell r="M635" t="str">
            <v>Yliopiston yhteiset</v>
          </cell>
          <cell r="N635">
            <v>24</v>
          </cell>
          <cell r="O635" t="str">
            <v>Oulun yliopisto</v>
          </cell>
          <cell r="P635">
            <v>2450</v>
          </cell>
          <cell r="Q635" t="str">
            <v>Yhteiset</v>
          </cell>
          <cell r="R635">
            <v>24091</v>
          </cell>
          <cell r="S635" t="str">
            <v>Yliopiston yhteiset</v>
          </cell>
          <cell r="T635" t="str">
            <v>Yliopiston yhteiset</v>
          </cell>
        </row>
        <row r="636">
          <cell r="A636">
            <v>2409180</v>
          </cell>
          <cell r="B636" t="str">
            <v>YO Lisenssit</v>
          </cell>
          <cell r="C636" t="str">
            <v>University Licences</v>
          </cell>
          <cell r="D636" t="str">
            <v>University Licences</v>
          </cell>
          <cell r="E636">
            <v>19</v>
          </cell>
          <cell r="F636">
            <v>2409180</v>
          </cell>
          <cell r="G636">
            <v>635</v>
          </cell>
          <cell r="H636">
            <v>41275</v>
          </cell>
          <cell r="I636">
            <v>2958465</v>
          </cell>
          <cell r="J636">
            <v>6</v>
          </cell>
          <cell r="K636" t="str">
            <v>Kustannuspaikka</v>
          </cell>
          <cell r="L636">
            <v>240918</v>
          </cell>
          <cell r="M636" t="str">
            <v>YO Tietohallinto</v>
          </cell>
          <cell r="N636">
            <v>24</v>
          </cell>
          <cell r="O636" t="str">
            <v>Oulun yliopisto</v>
          </cell>
          <cell r="P636">
            <v>2450</v>
          </cell>
          <cell r="Q636" t="str">
            <v>Yhteiset</v>
          </cell>
          <cell r="R636">
            <v>24091</v>
          </cell>
          <cell r="S636" t="str">
            <v>Yliopiston yhteiset</v>
          </cell>
          <cell r="T636" t="str">
            <v>Yliopiston yhteiset</v>
          </cell>
        </row>
        <row r="637">
          <cell r="A637">
            <v>2409181</v>
          </cell>
          <cell r="B637" t="str">
            <v>YO Infrastruktuuri</v>
          </cell>
          <cell r="C637" t="str">
            <v>University Infrastructure</v>
          </cell>
          <cell r="D637" t="str">
            <v>University Infrastructure</v>
          </cell>
          <cell r="E637">
            <v>25</v>
          </cell>
          <cell r="F637">
            <v>2409181</v>
          </cell>
          <cell r="G637">
            <v>636</v>
          </cell>
          <cell r="H637">
            <v>41275</v>
          </cell>
          <cell r="I637">
            <v>2958465</v>
          </cell>
          <cell r="J637">
            <v>6</v>
          </cell>
          <cell r="K637" t="str">
            <v>Kustannuspaikka</v>
          </cell>
          <cell r="L637">
            <v>240918</v>
          </cell>
          <cell r="M637" t="str">
            <v>YO Tietohallinto</v>
          </cell>
          <cell r="N637">
            <v>24</v>
          </cell>
          <cell r="O637" t="str">
            <v>Oulun yliopisto</v>
          </cell>
          <cell r="P637">
            <v>2450</v>
          </cell>
          <cell r="Q637" t="str">
            <v>Yhteiset</v>
          </cell>
          <cell r="R637">
            <v>24091</v>
          </cell>
          <cell r="S637" t="str">
            <v>Yliopiston yhteiset</v>
          </cell>
          <cell r="T637" t="str">
            <v>Yliopiston yhteiset</v>
          </cell>
        </row>
        <row r="638">
          <cell r="A638">
            <v>2409182</v>
          </cell>
          <cell r="B638" t="str">
            <v>YO Tietojärjestelmät</v>
          </cell>
          <cell r="C638" t="str">
            <v>University Information Systems</v>
          </cell>
          <cell r="D638" t="str">
            <v>University Information Systems</v>
          </cell>
          <cell r="E638">
            <v>30</v>
          </cell>
          <cell r="F638">
            <v>2409182</v>
          </cell>
          <cell r="G638">
            <v>637</v>
          </cell>
          <cell r="H638">
            <v>41275</v>
          </cell>
          <cell r="I638">
            <v>2958465</v>
          </cell>
          <cell r="J638">
            <v>6</v>
          </cell>
          <cell r="K638" t="str">
            <v>Kustannuspaikka</v>
          </cell>
          <cell r="L638">
            <v>240918</v>
          </cell>
          <cell r="M638" t="str">
            <v>YO Tietohallinto</v>
          </cell>
          <cell r="N638">
            <v>24</v>
          </cell>
          <cell r="O638" t="str">
            <v>Oulun yliopisto</v>
          </cell>
          <cell r="P638">
            <v>2450</v>
          </cell>
          <cell r="Q638" t="str">
            <v>Yhteiset</v>
          </cell>
          <cell r="R638">
            <v>24091</v>
          </cell>
          <cell r="S638" t="str">
            <v>Yliopiston yhteiset</v>
          </cell>
          <cell r="T638" t="str">
            <v>Yliopiston yhteiset</v>
          </cell>
        </row>
        <row r="639">
          <cell r="A639">
            <v>240901</v>
          </cell>
          <cell r="B639" t="str">
            <v>YO Koulutuspalvelut</v>
          </cell>
          <cell r="C639" t="str">
            <v>University Educational Affairs</v>
          </cell>
          <cell r="D639" t="str">
            <v>University Educational Affairs</v>
          </cell>
          <cell r="E639">
            <v>30</v>
          </cell>
          <cell r="F639">
            <v>240901</v>
          </cell>
          <cell r="G639">
            <v>638</v>
          </cell>
          <cell r="H639">
            <v>42370</v>
          </cell>
          <cell r="I639">
            <v>2958465</v>
          </cell>
          <cell r="J639">
            <v>5</v>
          </cell>
          <cell r="K639" t="str">
            <v>Tulosyksikkö</v>
          </cell>
          <cell r="L639">
            <v>24091</v>
          </cell>
          <cell r="M639" t="str">
            <v>Yliopiston yhteiset</v>
          </cell>
          <cell r="N639">
            <v>24</v>
          </cell>
          <cell r="O639" t="str">
            <v>Oulun yliopisto</v>
          </cell>
          <cell r="P639">
            <v>2450</v>
          </cell>
          <cell r="Q639" t="str">
            <v>Yhteiset</v>
          </cell>
          <cell r="R639">
            <v>24091</v>
          </cell>
          <cell r="S639" t="str">
            <v>Yliopiston yhteiset</v>
          </cell>
          <cell r="T639" t="str">
            <v>Yliopiston yhteiset</v>
          </cell>
        </row>
        <row r="640">
          <cell r="A640">
            <v>2409010</v>
          </cell>
          <cell r="B640" t="str">
            <v>YO Koulutuspalvelut</v>
          </cell>
          <cell r="C640" t="str">
            <v>University Educational Affairs</v>
          </cell>
          <cell r="D640" t="str">
            <v>University Educational Affairs</v>
          </cell>
          <cell r="E640">
            <v>30</v>
          </cell>
          <cell r="F640">
            <v>2409010</v>
          </cell>
          <cell r="G640">
            <v>639</v>
          </cell>
          <cell r="H640">
            <v>42370</v>
          </cell>
          <cell r="I640">
            <v>2958465</v>
          </cell>
          <cell r="J640">
            <v>6</v>
          </cell>
          <cell r="K640" t="str">
            <v>Kustannuspaikka</v>
          </cell>
          <cell r="L640">
            <v>240901</v>
          </cell>
          <cell r="M640" t="str">
            <v>YO Koulutuspalvelut</v>
          </cell>
          <cell r="N640">
            <v>24</v>
          </cell>
          <cell r="O640" t="str">
            <v>Oulun yliopisto</v>
          </cell>
          <cell r="P640">
            <v>2450</v>
          </cell>
          <cell r="Q640" t="str">
            <v>Yhteiset</v>
          </cell>
          <cell r="R640">
            <v>24091</v>
          </cell>
          <cell r="S640" t="str">
            <v>Yliopiston yhteiset</v>
          </cell>
          <cell r="T640" t="str">
            <v>Yliopiston yhteiset</v>
          </cell>
        </row>
        <row r="641">
          <cell r="A641">
            <v>2409120</v>
          </cell>
          <cell r="B641" t="str">
            <v>Vierashuoneet 31.12.2012 saakka</v>
          </cell>
          <cell r="C641" t="str">
            <v>Guest Rooms</v>
          </cell>
          <cell r="D641" t="str">
            <v>Guest Rooms</v>
          </cell>
          <cell r="E641">
            <v>11</v>
          </cell>
          <cell r="F641">
            <v>2409120</v>
          </cell>
          <cell r="G641">
            <v>640</v>
          </cell>
          <cell r="H641">
            <v>39814</v>
          </cell>
          <cell r="I641">
            <v>41274</v>
          </cell>
          <cell r="J641">
            <v>6</v>
          </cell>
          <cell r="K641" t="str">
            <v>Kustannuspaikka</v>
          </cell>
          <cell r="L641">
            <v>240911</v>
          </cell>
          <cell r="M641" t="str">
            <v>Kiinteistöt</v>
          </cell>
          <cell r="N641">
            <v>24</v>
          </cell>
          <cell r="O641" t="str">
            <v>Oulun yliopisto</v>
          </cell>
          <cell r="P641">
            <v>2450</v>
          </cell>
          <cell r="Q641" t="str">
            <v>Yhteiset</v>
          </cell>
          <cell r="R641">
            <v>24091</v>
          </cell>
          <cell r="S641" t="str">
            <v>Yliopiston yhteiset</v>
          </cell>
          <cell r="T641" t="str">
            <v>Yliopiston yhteiset</v>
          </cell>
        </row>
        <row r="642">
          <cell r="A642">
            <v>2409145</v>
          </cell>
          <cell r="B642" t="str">
            <v>Autot 31.12.2012 saakka</v>
          </cell>
          <cell r="C642" t="str">
            <v>Vehicles</v>
          </cell>
          <cell r="D642" t="str">
            <v>Vehicles</v>
          </cell>
          <cell r="E642">
            <v>8</v>
          </cell>
          <cell r="F642">
            <v>2409145</v>
          </cell>
          <cell r="G642">
            <v>641</v>
          </cell>
          <cell r="H642">
            <v>39814</v>
          </cell>
          <cell r="I642">
            <v>41274</v>
          </cell>
          <cell r="J642">
            <v>6</v>
          </cell>
          <cell r="K642" t="str">
            <v>Kustannuspaikka</v>
          </cell>
          <cell r="L642">
            <v>240911</v>
          </cell>
          <cell r="M642" t="str">
            <v>Kiinteistöt</v>
          </cell>
          <cell r="N642">
            <v>24</v>
          </cell>
          <cell r="O642" t="str">
            <v>Oulun yliopisto</v>
          </cell>
          <cell r="P642">
            <v>2450</v>
          </cell>
          <cell r="Q642" t="str">
            <v>Yhteiset</v>
          </cell>
          <cell r="R642">
            <v>24091</v>
          </cell>
          <cell r="S642" t="str">
            <v>Yliopiston yhteiset</v>
          </cell>
          <cell r="T642" t="str">
            <v>Yliopiston yhteiset</v>
          </cell>
        </row>
        <row r="643">
          <cell r="A643">
            <v>240919</v>
          </cell>
          <cell r="B643" t="str">
            <v>Varainkeruuvarat 31.12.2012 saakka</v>
          </cell>
          <cell r="C643" t="str">
            <v>Fundraising, until 31.12.2012</v>
          </cell>
          <cell r="D643" t="str">
            <v>Fundraising</v>
          </cell>
          <cell r="E643">
            <v>11</v>
          </cell>
          <cell r="F643">
            <v>240919</v>
          </cell>
          <cell r="G643">
            <v>642</v>
          </cell>
          <cell r="H643">
            <v>34700</v>
          </cell>
          <cell r="I643">
            <v>41274</v>
          </cell>
          <cell r="J643">
            <v>5</v>
          </cell>
          <cell r="K643" t="str">
            <v>Tulosyksikkö</v>
          </cell>
          <cell r="L643">
            <v>24091</v>
          </cell>
          <cell r="M643" t="str">
            <v>Yliopiston yhteiset</v>
          </cell>
          <cell r="N643">
            <v>24</v>
          </cell>
          <cell r="O643" t="str">
            <v>Oulun yliopisto</v>
          </cell>
          <cell r="P643">
            <v>2450</v>
          </cell>
          <cell r="Q643" t="str">
            <v>Yhteiset</v>
          </cell>
          <cell r="R643">
            <v>24091</v>
          </cell>
          <cell r="S643" t="str">
            <v>Yliopiston yhteiset</v>
          </cell>
          <cell r="T643" t="str">
            <v>Yliopiston yhteiset</v>
          </cell>
        </row>
        <row r="644">
          <cell r="A644">
            <v>2409190</v>
          </cell>
          <cell r="B644" t="str">
            <v>Varainkeruuvarat 31.12.2012 saakka</v>
          </cell>
          <cell r="C644" t="str">
            <v>Fundraising, until 31.12.2012</v>
          </cell>
          <cell r="D644" t="str">
            <v>Fundraising</v>
          </cell>
          <cell r="E644">
            <v>11</v>
          </cell>
          <cell r="F644">
            <v>2409190</v>
          </cell>
          <cell r="G644">
            <v>643</v>
          </cell>
          <cell r="H644">
            <v>39814</v>
          </cell>
          <cell r="I644">
            <v>41274</v>
          </cell>
          <cell r="J644">
            <v>6</v>
          </cell>
          <cell r="K644" t="str">
            <v>Kustannuspaikka</v>
          </cell>
          <cell r="L644">
            <v>240919</v>
          </cell>
          <cell r="M644" t="str">
            <v>Varainkeruuvarat 31.12.2012 saakka</v>
          </cell>
          <cell r="N644">
            <v>24</v>
          </cell>
          <cell r="O644" t="str">
            <v>Oulun yliopisto</v>
          </cell>
          <cell r="P644">
            <v>2450</v>
          </cell>
          <cell r="Q644" t="str">
            <v>Yhteiset</v>
          </cell>
          <cell r="R644">
            <v>24091</v>
          </cell>
          <cell r="S644" t="str">
            <v>Yliopiston yhteiset</v>
          </cell>
          <cell r="T644" t="str">
            <v>Yliopiston yhteiset</v>
          </cell>
        </row>
        <row r="645">
          <cell r="A645">
            <v>2460</v>
          </cell>
          <cell r="B645" t="str">
            <v>Johto ja palvelut</v>
          </cell>
          <cell r="C645" t="str">
            <v>Management and Services</v>
          </cell>
          <cell r="D645" t="str">
            <v>Univ. Services</v>
          </cell>
          <cell r="E645">
            <v>14</v>
          </cell>
          <cell r="F645">
            <v>2460</v>
          </cell>
          <cell r="G645">
            <v>644</v>
          </cell>
          <cell r="H645">
            <v>34700</v>
          </cell>
          <cell r="I645">
            <v>2958465</v>
          </cell>
          <cell r="J645">
            <v>2</v>
          </cell>
          <cell r="K645" t="str">
            <v>Dummy</v>
          </cell>
          <cell r="L645">
            <v>24</v>
          </cell>
          <cell r="M645" t="str">
            <v>Oulun yliopisto</v>
          </cell>
          <cell r="N645">
            <v>24</v>
          </cell>
          <cell r="O645" t="str">
            <v>Oulun yliopisto</v>
          </cell>
          <cell r="P645">
            <v>2460</v>
          </cell>
          <cell r="Q645" t="str">
            <v>Johto ja palvelut</v>
          </cell>
          <cell r="R645" t="str">
            <v>#</v>
          </cell>
          <cell r="S645" t="str">
            <v>kohdistamaton</v>
          </cell>
          <cell r="T645" t="str">
            <v>kohdistamaton</v>
          </cell>
        </row>
        <row r="646">
          <cell r="A646">
            <v>24092</v>
          </cell>
          <cell r="B646" t="str">
            <v>Johto ja palvelut</v>
          </cell>
          <cell r="C646" t="str">
            <v>Management and Services</v>
          </cell>
          <cell r="D646" t="str">
            <v>Univ. Services</v>
          </cell>
          <cell r="E646">
            <v>14</v>
          </cell>
          <cell r="F646">
            <v>24092</v>
          </cell>
          <cell r="G646">
            <v>645</v>
          </cell>
          <cell r="H646">
            <v>34700</v>
          </cell>
          <cell r="I646">
            <v>2958465</v>
          </cell>
          <cell r="J646">
            <v>3</v>
          </cell>
          <cell r="K646" t="str">
            <v>Tiedekunta</v>
          </cell>
          <cell r="L646">
            <v>2460</v>
          </cell>
          <cell r="M646" t="str">
            <v>Johto ja palvelut</v>
          </cell>
          <cell r="N646">
            <v>24</v>
          </cell>
          <cell r="O646" t="str">
            <v>Oulun yliopisto</v>
          </cell>
          <cell r="P646">
            <v>2460</v>
          </cell>
          <cell r="Q646" t="str">
            <v>Johto ja palvelut</v>
          </cell>
          <cell r="R646">
            <v>24092</v>
          </cell>
          <cell r="S646" t="str">
            <v>Johto ja palvelut</v>
          </cell>
          <cell r="T646" t="str">
            <v>Johto ja palvelut</v>
          </cell>
        </row>
        <row r="647">
          <cell r="A647">
            <v>240920</v>
          </cell>
          <cell r="B647" t="str">
            <v>YK-hyvitykset</v>
          </cell>
          <cell r="C647" t="str">
            <v>Overhead compensation</v>
          </cell>
          <cell r="D647" t="str">
            <v>Overhead compensation</v>
          </cell>
          <cell r="E647">
            <v>21</v>
          </cell>
          <cell r="F647">
            <v>240920</v>
          </cell>
          <cell r="G647">
            <v>646</v>
          </cell>
          <cell r="H647">
            <v>34700</v>
          </cell>
          <cell r="I647">
            <v>2958465</v>
          </cell>
          <cell r="J647">
            <v>5</v>
          </cell>
          <cell r="K647" t="str">
            <v>Tulosyksikkö</v>
          </cell>
          <cell r="L647">
            <v>24092</v>
          </cell>
          <cell r="M647" t="str">
            <v>Johto ja palvelut</v>
          </cell>
          <cell r="N647">
            <v>24</v>
          </cell>
          <cell r="O647" t="str">
            <v>Oulun yliopisto</v>
          </cell>
          <cell r="P647">
            <v>2460</v>
          </cell>
          <cell r="Q647" t="str">
            <v>Johto ja palvelut</v>
          </cell>
          <cell r="R647">
            <v>24092</v>
          </cell>
          <cell r="S647" t="str">
            <v>Johto ja palvelut</v>
          </cell>
          <cell r="T647" t="str">
            <v>Johto ja palvelut</v>
          </cell>
        </row>
        <row r="648">
          <cell r="A648">
            <v>2409200</v>
          </cell>
          <cell r="B648" t="str">
            <v>YK-hyvitykset</v>
          </cell>
          <cell r="C648" t="str">
            <v>Overhead compensation</v>
          </cell>
          <cell r="D648" t="str">
            <v>Overhead compensation</v>
          </cell>
          <cell r="E648">
            <v>21</v>
          </cell>
          <cell r="F648">
            <v>2409200</v>
          </cell>
          <cell r="G648">
            <v>647</v>
          </cell>
          <cell r="H648">
            <v>39814</v>
          </cell>
          <cell r="I648">
            <v>2958465</v>
          </cell>
          <cell r="J648">
            <v>6</v>
          </cell>
          <cell r="K648" t="str">
            <v>Kustannuspaikka</v>
          </cell>
          <cell r="L648">
            <v>240920</v>
          </cell>
          <cell r="M648" t="str">
            <v>YK-hyvitykset</v>
          </cell>
          <cell r="N648">
            <v>24</v>
          </cell>
          <cell r="O648" t="str">
            <v>Oulun yliopisto</v>
          </cell>
          <cell r="P648">
            <v>2460</v>
          </cell>
          <cell r="Q648" t="str">
            <v>Johto ja palvelut</v>
          </cell>
          <cell r="R648">
            <v>24092</v>
          </cell>
          <cell r="S648" t="str">
            <v>Johto ja palvelut</v>
          </cell>
          <cell r="T648" t="str">
            <v>Johto ja palvelut</v>
          </cell>
        </row>
        <row r="649">
          <cell r="A649">
            <v>240900</v>
          </cell>
          <cell r="B649" t="str">
            <v>Rehtoraatin yksikkö</v>
          </cell>
          <cell r="C649" t="str">
            <v>Rector’s Office</v>
          </cell>
          <cell r="D649" t="str">
            <v>Rector’s Office</v>
          </cell>
          <cell r="E649">
            <v>15</v>
          </cell>
          <cell r="F649">
            <v>240900</v>
          </cell>
          <cell r="G649">
            <v>648</v>
          </cell>
          <cell r="H649">
            <v>34700</v>
          </cell>
          <cell r="I649">
            <v>2958465</v>
          </cell>
          <cell r="J649">
            <v>5</v>
          </cell>
          <cell r="K649" t="str">
            <v>Tulosyksikkö</v>
          </cell>
          <cell r="L649">
            <v>24092</v>
          </cell>
          <cell r="M649" t="str">
            <v>Johto ja palvelut</v>
          </cell>
          <cell r="N649">
            <v>24</v>
          </cell>
          <cell r="O649" t="str">
            <v>Oulun yliopisto</v>
          </cell>
          <cell r="P649">
            <v>2460</v>
          </cell>
          <cell r="Q649" t="str">
            <v>Johto ja palvelut</v>
          </cell>
          <cell r="R649">
            <v>24092</v>
          </cell>
          <cell r="S649" t="str">
            <v>Johto ja palvelut</v>
          </cell>
          <cell r="T649" t="str">
            <v>Johto ja palvelut</v>
          </cell>
        </row>
        <row r="650">
          <cell r="A650">
            <v>2409000</v>
          </cell>
          <cell r="B650" t="str">
            <v>Rehtoraatin yksikkö</v>
          </cell>
          <cell r="C650" t="str">
            <v>Rector’s Office</v>
          </cell>
          <cell r="D650" t="str">
            <v>Rector’s Office</v>
          </cell>
          <cell r="E650">
            <v>15</v>
          </cell>
          <cell r="F650">
            <v>2409000</v>
          </cell>
          <cell r="G650">
            <v>649</v>
          </cell>
          <cell r="H650">
            <v>39814</v>
          </cell>
          <cell r="I650">
            <v>2958465</v>
          </cell>
          <cell r="J650">
            <v>6</v>
          </cell>
          <cell r="K650" t="str">
            <v>Kustannuspaikka</v>
          </cell>
          <cell r="L650">
            <v>240900</v>
          </cell>
          <cell r="M650" t="str">
            <v>Rehtoraatin yksikkö</v>
          </cell>
          <cell r="N650">
            <v>24</v>
          </cell>
          <cell r="O650" t="str">
            <v>Oulun yliopisto</v>
          </cell>
          <cell r="P650">
            <v>2460</v>
          </cell>
          <cell r="Q650" t="str">
            <v>Johto ja palvelut</v>
          </cell>
          <cell r="R650">
            <v>24092</v>
          </cell>
          <cell r="S650" t="str">
            <v>Johto ja palvelut</v>
          </cell>
          <cell r="T650" t="str">
            <v>Johto ja palvelut</v>
          </cell>
        </row>
        <row r="651">
          <cell r="A651">
            <v>240921</v>
          </cell>
          <cell r="B651" t="str">
            <v>Johto ja palvelut - yhteiset</v>
          </cell>
          <cell r="C651" t="str">
            <v>Central University Administration Management</v>
          </cell>
          <cell r="D651" t="str">
            <v>Management and Services shared</v>
          </cell>
          <cell r="E651">
            <v>30</v>
          </cell>
          <cell r="F651">
            <v>240921</v>
          </cell>
          <cell r="G651">
            <v>650</v>
          </cell>
          <cell r="H651">
            <v>34700</v>
          </cell>
          <cell r="I651">
            <v>2958465</v>
          </cell>
          <cell r="J651">
            <v>5</v>
          </cell>
          <cell r="K651" t="str">
            <v>Tulosyksikkö</v>
          </cell>
          <cell r="L651">
            <v>24092</v>
          </cell>
          <cell r="M651" t="str">
            <v>Johto ja palvelut</v>
          </cell>
          <cell r="N651">
            <v>24</v>
          </cell>
          <cell r="O651" t="str">
            <v>Oulun yliopisto</v>
          </cell>
          <cell r="P651">
            <v>2460</v>
          </cell>
          <cell r="Q651" t="str">
            <v>Johto ja palvelut</v>
          </cell>
          <cell r="R651">
            <v>24092</v>
          </cell>
          <cell r="S651" t="str">
            <v>Johto ja palvelut</v>
          </cell>
          <cell r="T651" t="str">
            <v>Johto ja palvelut</v>
          </cell>
        </row>
        <row r="652">
          <cell r="A652">
            <v>2409210</v>
          </cell>
          <cell r="B652" t="str">
            <v>Johto ja palvelut - yhteiset</v>
          </cell>
          <cell r="C652" t="str">
            <v>Central University Administration Management</v>
          </cell>
          <cell r="D652" t="str">
            <v>Management and Services shared</v>
          </cell>
          <cell r="E652">
            <v>30</v>
          </cell>
          <cell r="F652">
            <v>2409210</v>
          </cell>
          <cell r="G652">
            <v>651</v>
          </cell>
          <cell r="H652">
            <v>39814</v>
          </cell>
          <cell r="I652">
            <v>2958465</v>
          </cell>
          <cell r="J652">
            <v>6</v>
          </cell>
          <cell r="K652" t="str">
            <v>Kustannuspaikka</v>
          </cell>
          <cell r="L652">
            <v>240921</v>
          </cell>
          <cell r="M652" t="str">
            <v>Johto ja palvelut - yhteiset</v>
          </cell>
          <cell r="N652">
            <v>24</v>
          </cell>
          <cell r="O652" t="str">
            <v>Oulun yliopisto</v>
          </cell>
          <cell r="P652">
            <v>2460</v>
          </cell>
          <cell r="Q652" t="str">
            <v>Johto ja palvelut</v>
          </cell>
          <cell r="R652">
            <v>24092</v>
          </cell>
          <cell r="S652" t="str">
            <v>Johto ja palvelut</v>
          </cell>
          <cell r="T652" t="str">
            <v>Johto ja palvelut</v>
          </cell>
        </row>
        <row r="653">
          <cell r="A653">
            <v>240922</v>
          </cell>
          <cell r="B653" t="str">
            <v>Henkilöstöpalvelut</v>
          </cell>
          <cell r="C653" t="str">
            <v>Human Resources</v>
          </cell>
          <cell r="D653" t="str">
            <v>Human Resources</v>
          </cell>
          <cell r="E653">
            <v>15</v>
          </cell>
          <cell r="F653">
            <v>240922</v>
          </cell>
          <cell r="G653">
            <v>652</v>
          </cell>
          <cell r="H653">
            <v>34700</v>
          </cell>
          <cell r="I653">
            <v>2958465</v>
          </cell>
          <cell r="J653">
            <v>5</v>
          </cell>
          <cell r="K653" t="str">
            <v>Tulosyksikkö</v>
          </cell>
          <cell r="L653">
            <v>24092</v>
          </cell>
          <cell r="M653" t="str">
            <v>Johto ja palvelut</v>
          </cell>
          <cell r="N653">
            <v>24</v>
          </cell>
          <cell r="O653" t="str">
            <v>Oulun yliopisto</v>
          </cell>
          <cell r="P653">
            <v>2460</v>
          </cell>
          <cell r="Q653" t="str">
            <v>Johto ja palvelut</v>
          </cell>
          <cell r="R653">
            <v>24092</v>
          </cell>
          <cell r="S653" t="str">
            <v>Johto ja palvelut</v>
          </cell>
          <cell r="T653" t="str">
            <v>Johto ja palvelut</v>
          </cell>
        </row>
        <row r="654">
          <cell r="A654">
            <v>2409220</v>
          </cell>
          <cell r="B654" t="str">
            <v>Henkilöstöpalvelut</v>
          </cell>
          <cell r="C654" t="str">
            <v>Human Resources</v>
          </cell>
          <cell r="D654" t="str">
            <v>Human Resources</v>
          </cell>
          <cell r="E654">
            <v>15</v>
          </cell>
          <cell r="F654">
            <v>2409220</v>
          </cell>
          <cell r="G654">
            <v>653</v>
          </cell>
          <cell r="H654">
            <v>39814</v>
          </cell>
          <cell r="I654">
            <v>2958465</v>
          </cell>
          <cell r="J654">
            <v>6</v>
          </cell>
          <cell r="K654" t="str">
            <v>Kustannuspaikka</v>
          </cell>
          <cell r="L654">
            <v>240922</v>
          </cell>
          <cell r="M654" t="str">
            <v>Henkilöstöpalvelut</v>
          </cell>
          <cell r="N654">
            <v>24</v>
          </cell>
          <cell r="O654" t="str">
            <v>Oulun yliopisto</v>
          </cell>
          <cell r="P654">
            <v>2460</v>
          </cell>
          <cell r="Q654" t="str">
            <v>Johto ja palvelut</v>
          </cell>
          <cell r="R654">
            <v>24092</v>
          </cell>
          <cell r="S654" t="str">
            <v>Johto ja palvelut</v>
          </cell>
          <cell r="T654" t="str">
            <v>Johto ja palvelut</v>
          </cell>
        </row>
        <row r="655">
          <cell r="A655">
            <v>240923</v>
          </cell>
          <cell r="B655" t="str">
            <v>Koulutuspalvelut</v>
          </cell>
          <cell r="C655" t="str">
            <v>Educational Affairs and Student Services</v>
          </cell>
          <cell r="D655" t="str">
            <v>Student Services</v>
          </cell>
          <cell r="E655">
            <v>16</v>
          </cell>
          <cell r="F655">
            <v>240923</v>
          </cell>
          <cell r="G655">
            <v>654</v>
          </cell>
          <cell r="H655">
            <v>34700</v>
          </cell>
          <cell r="I655">
            <v>2958465</v>
          </cell>
          <cell r="J655">
            <v>5</v>
          </cell>
          <cell r="K655" t="str">
            <v>Tulosyksikkö</v>
          </cell>
          <cell r="L655">
            <v>24092</v>
          </cell>
          <cell r="M655" t="str">
            <v>Johto ja palvelut</v>
          </cell>
          <cell r="N655">
            <v>24</v>
          </cell>
          <cell r="O655" t="str">
            <v>Oulun yliopisto</v>
          </cell>
          <cell r="P655">
            <v>2460</v>
          </cell>
          <cell r="Q655" t="str">
            <v>Johto ja palvelut</v>
          </cell>
          <cell r="R655">
            <v>24092</v>
          </cell>
          <cell r="S655" t="str">
            <v>Johto ja palvelut</v>
          </cell>
          <cell r="T655" t="str">
            <v>Johto ja palvelut</v>
          </cell>
        </row>
        <row r="656">
          <cell r="A656">
            <v>2409230</v>
          </cell>
          <cell r="B656" t="str">
            <v>Koulutuspalvelut</v>
          </cell>
          <cell r="C656" t="str">
            <v>Educational Affairs and Student Services</v>
          </cell>
          <cell r="D656" t="str">
            <v>Student Services</v>
          </cell>
          <cell r="E656">
            <v>16</v>
          </cell>
          <cell r="F656">
            <v>2409230</v>
          </cell>
          <cell r="G656">
            <v>655</v>
          </cell>
          <cell r="H656">
            <v>39814</v>
          </cell>
          <cell r="I656">
            <v>2958465</v>
          </cell>
          <cell r="J656">
            <v>6</v>
          </cell>
          <cell r="K656" t="str">
            <v>Kustannuspaikka</v>
          </cell>
          <cell r="L656">
            <v>240923</v>
          </cell>
          <cell r="M656" t="str">
            <v>Koulutuspalvelut</v>
          </cell>
          <cell r="N656">
            <v>24</v>
          </cell>
          <cell r="O656" t="str">
            <v>Oulun yliopisto</v>
          </cell>
          <cell r="P656">
            <v>2460</v>
          </cell>
          <cell r="Q656" t="str">
            <v>Johto ja palvelut</v>
          </cell>
          <cell r="R656">
            <v>24092</v>
          </cell>
          <cell r="S656" t="str">
            <v>Johto ja palvelut</v>
          </cell>
          <cell r="T656" t="str">
            <v>Johto ja palvelut</v>
          </cell>
        </row>
        <row r="657">
          <cell r="A657">
            <v>240924</v>
          </cell>
          <cell r="B657" t="str">
            <v>Talouspalvelut</v>
          </cell>
          <cell r="C657" t="str">
            <v>Financial Services</v>
          </cell>
          <cell r="D657" t="str">
            <v>Financial Services</v>
          </cell>
          <cell r="E657">
            <v>18</v>
          </cell>
          <cell r="F657">
            <v>240924</v>
          </cell>
          <cell r="G657">
            <v>656</v>
          </cell>
          <cell r="H657">
            <v>34700</v>
          </cell>
          <cell r="I657">
            <v>2958465</v>
          </cell>
          <cell r="J657">
            <v>5</v>
          </cell>
          <cell r="K657" t="str">
            <v>Tulosyksikkö</v>
          </cell>
          <cell r="L657">
            <v>24092</v>
          </cell>
          <cell r="M657" t="str">
            <v>Johto ja palvelut</v>
          </cell>
          <cell r="N657">
            <v>24</v>
          </cell>
          <cell r="O657" t="str">
            <v>Oulun yliopisto</v>
          </cell>
          <cell r="P657">
            <v>2460</v>
          </cell>
          <cell r="Q657" t="str">
            <v>Johto ja palvelut</v>
          </cell>
          <cell r="R657">
            <v>24092</v>
          </cell>
          <cell r="S657" t="str">
            <v>Johto ja palvelut</v>
          </cell>
          <cell r="T657" t="str">
            <v>Johto ja palvelut</v>
          </cell>
        </row>
        <row r="658">
          <cell r="A658">
            <v>2409240</v>
          </cell>
          <cell r="B658" t="str">
            <v>Talouspalvelut keskitetyt palvelut</v>
          </cell>
          <cell r="C658" t="str">
            <v>Financial Services, centralized</v>
          </cell>
          <cell r="D658" t="str">
            <v>Financial Services, centralized</v>
          </cell>
          <cell r="E658">
            <v>31</v>
          </cell>
          <cell r="F658">
            <v>2409240</v>
          </cell>
          <cell r="G658">
            <v>657</v>
          </cell>
          <cell r="H658">
            <v>39814</v>
          </cell>
          <cell r="I658">
            <v>2958465</v>
          </cell>
          <cell r="J658">
            <v>6</v>
          </cell>
          <cell r="K658" t="str">
            <v>Kustannuspaikka</v>
          </cell>
          <cell r="L658">
            <v>240924</v>
          </cell>
          <cell r="M658" t="str">
            <v>Talouspalvelut</v>
          </cell>
          <cell r="N658">
            <v>24</v>
          </cell>
          <cell r="O658" t="str">
            <v>Oulun yliopisto</v>
          </cell>
          <cell r="P658">
            <v>2460</v>
          </cell>
          <cell r="Q658" t="str">
            <v>Johto ja palvelut</v>
          </cell>
          <cell r="R658">
            <v>24092</v>
          </cell>
          <cell r="S658" t="str">
            <v>Johto ja palvelut</v>
          </cell>
          <cell r="T658" t="str">
            <v>Johto ja palvelut</v>
          </cell>
        </row>
        <row r="659">
          <cell r="A659">
            <v>2409241</v>
          </cell>
          <cell r="B659" t="str">
            <v>Talouspalvelut yhteiset palvelut</v>
          </cell>
          <cell r="C659" t="str">
            <v>Financial Services, shared</v>
          </cell>
          <cell r="D659" t="str">
            <v>Financial Services, shared</v>
          </cell>
          <cell r="E659">
            <v>26</v>
          </cell>
          <cell r="F659">
            <v>2409241</v>
          </cell>
          <cell r="G659">
            <v>658</v>
          </cell>
          <cell r="H659">
            <v>42948</v>
          </cell>
          <cell r="I659">
            <v>2958465</v>
          </cell>
          <cell r="J659">
            <v>6</v>
          </cell>
          <cell r="K659" t="str">
            <v>Kustannuspaikka</v>
          </cell>
          <cell r="L659">
            <v>240924</v>
          </cell>
          <cell r="M659" t="str">
            <v>Talouspalvelut</v>
          </cell>
          <cell r="N659">
            <v>24</v>
          </cell>
          <cell r="O659" t="str">
            <v>Oulun yliopisto</v>
          </cell>
          <cell r="P659">
            <v>2460</v>
          </cell>
          <cell r="Q659" t="str">
            <v>Johto ja palvelut</v>
          </cell>
          <cell r="R659">
            <v>24092</v>
          </cell>
          <cell r="S659" t="str">
            <v>Johto ja palvelut</v>
          </cell>
          <cell r="T659" t="str">
            <v>Johto ja palvelut</v>
          </cell>
        </row>
        <row r="660">
          <cell r="A660">
            <v>240925</v>
          </cell>
          <cell r="B660" t="str">
            <v>Tila- ja turvallisuuspalvelut</v>
          </cell>
          <cell r="C660" t="str">
            <v>Premises and Security Services</v>
          </cell>
          <cell r="D660" t="str">
            <v>Premises and Security Services</v>
          </cell>
          <cell r="E660">
            <v>30</v>
          </cell>
          <cell r="F660">
            <v>240925</v>
          </cell>
          <cell r="G660">
            <v>659</v>
          </cell>
          <cell r="H660">
            <v>34700</v>
          </cell>
          <cell r="I660">
            <v>2958465</v>
          </cell>
          <cell r="J660">
            <v>5</v>
          </cell>
          <cell r="K660" t="str">
            <v>Tulosyksikkö</v>
          </cell>
          <cell r="L660">
            <v>24092</v>
          </cell>
          <cell r="M660" t="str">
            <v>Johto ja palvelut</v>
          </cell>
          <cell r="N660">
            <v>24</v>
          </cell>
          <cell r="O660" t="str">
            <v>Oulun yliopisto</v>
          </cell>
          <cell r="P660">
            <v>2460</v>
          </cell>
          <cell r="Q660" t="str">
            <v>Johto ja palvelut</v>
          </cell>
          <cell r="R660">
            <v>24092</v>
          </cell>
          <cell r="S660" t="str">
            <v>Johto ja palvelut</v>
          </cell>
          <cell r="T660" t="str">
            <v>Johto ja palvelut</v>
          </cell>
        </row>
        <row r="661">
          <cell r="A661">
            <v>2409250</v>
          </cell>
          <cell r="B661" t="str">
            <v>Tila- ja turvallisuuspalvelut</v>
          </cell>
          <cell r="C661" t="str">
            <v>Premises and Security Services</v>
          </cell>
          <cell r="D661" t="str">
            <v>Premises and Security Services</v>
          </cell>
          <cell r="E661">
            <v>30</v>
          </cell>
          <cell r="F661">
            <v>2409250</v>
          </cell>
          <cell r="G661">
            <v>660</v>
          </cell>
          <cell r="H661">
            <v>39814</v>
          </cell>
          <cell r="I661">
            <v>2958465</v>
          </cell>
          <cell r="J661">
            <v>6</v>
          </cell>
          <cell r="K661" t="str">
            <v>Kustannuspaikka</v>
          </cell>
          <cell r="L661">
            <v>240925</v>
          </cell>
          <cell r="M661" t="str">
            <v>Tila- ja turvallisuuspalvelut</v>
          </cell>
          <cell r="N661">
            <v>24</v>
          </cell>
          <cell r="O661" t="str">
            <v>Oulun yliopisto</v>
          </cell>
          <cell r="P661">
            <v>2460</v>
          </cell>
          <cell r="Q661" t="str">
            <v>Johto ja palvelut</v>
          </cell>
          <cell r="R661">
            <v>24092</v>
          </cell>
          <cell r="S661" t="str">
            <v>Johto ja palvelut</v>
          </cell>
          <cell r="T661" t="str">
            <v>Johto ja palvelut</v>
          </cell>
        </row>
        <row r="662">
          <cell r="A662">
            <v>2409251</v>
          </cell>
          <cell r="B662" t="str">
            <v>Virastomestaripalvelut</v>
          </cell>
          <cell r="C662" t="str">
            <v>Property Management Services</v>
          </cell>
          <cell r="D662" t="str">
            <v>Property Management Services</v>
          </cell>
          <cell r="E662">
            <v>28</v>
          </cell>
          <cell r="F662">
            <v>2409251</v>
          </cell>
          <cell r="G662">
            <v>661</v>
          </cell>
          <cell r="H662">
            <v>39814</v>
          </cell>
          <cell r="I662">
            <v>2958465</v>
          </cell>
          <cell r="J662">
            <v>6</v>
          </cell>
          <cell r="K662" t="str">
            <v>Kustannuspaikka</v>
          </cell>
          <cell r="L662">
            <v>240925</v>
          </cell>
          <cell r="M662" t="str">
            <v>Tila- ja turvallisuuspalvelut</v>
          </cell>
          <cell r="N662">
            <v>24</v>
          </cell>
          <cell r="O662" t="str">
            <v>Oulun yliopisto</v>
          </cell>
          <cell r="P662">
            <v>2460</v>
          </cell>
          <cell r="Q662" t="str">
            <v>Johto ja palvelut</v>
          </cell>
          <cell r="R662">
            <v>24092</v>
          </cell>
          <cell r="S662" t="str">
            <v>Johto ja palvelut</v>
          </cell>
          <cell r="T662" t="str">
            <v>Johto ja palvelut</v>
          </cell>
        </row>
        <row r="663">
          <cell r="A663">
            <v>240927</v>
          </cell>
          <cell r="B663" t="str">
            <v>Viestintä, markkinointi ja yhteiskuntasuhteet</v>
          </cell>
          <cell r="C663" t="str">
            <v>Communication, Marketing and Societal Realtionship</v>
          </cell>
          <cell r="D663" t="str">
            <v>Communication and Marceting</v>
          </cell>
          <cell r="E663">
            <v>27</v>
          </cell>
          <cell r="F663">
            <v>240927</v>
          </cell>
          <cell r="G663">
            <v>662</v>
          </cell>
          <cell r="H663">
            <v>34700</v>
          </cell>
          <cell r="I663">
            <v>2958465</v>
          </cell>
          <cell r="J663">
            <v>5</v>
          </cell>
          <cell r="K663" t="str">
            <v>Tulosyksikkö</v>
          </cell>
          <cell r="L663">
            <v>24092</v>
          </cell>
          <cell r="M663" t="str">
            <v>Johto ja palvelut</v>
          </cell>
          <cell r="N663">
            <v>24</v>
          </cell>
          <cell r="O663" t="str">
            <v>Oulun yliopisto</v>
          </cell>
          <cell r="P663">
            <v>2460</v>
          </cell>
          <cell r="Q663" t="str">
            <v>Johto ja palvelut</v>
          </cell>
          <cell r="R663">
            <v>24092</v>
          </cell>
          <cell r="S663" t="str">
            <v>Johto ja palvelut</v>
          </cell>
          <cell r="T663" t="str">
            <v>Johto ja palvelut</v>
          </cell>
        </row>
        <row r="664">
          <cell r="A664">
            <v>2409270</v>
          </cell>
          <cell r="B664" t="str">
            <v>Viestintä, markkinointi ja yhteiskuntasuhteet</v>
          </cell>
          <cell r="C664" t="str">
            <v>Communication, Marketing and Societal Realtionship</v>
          </cell>
          <cell r="D664" t="str">
            <v>Communication and Marceting</v>
          </cell>
          <cell r="E664">
            <v>27</v>
          </cell>
          <cell r="F664">
            <v>2409270</v>
          </cell>
          <cell r="G664">
            <v>663</v>
          </cell>
          <cell r="H664">
            <v>39814</v>
          </cell>
          <cell r="I664">
            <v>2958465</v>
          </cell>
          <cell r="J664">
            <v>6</v>
          </cell>
          <cell r="K664" t="str">
            <v>Kustannuspaikka</v>
          </cell>
          <cell r="L664">
            <v>240927</v>
          </cell>
          <cell r="M664" t="str">
            <v>Viestintä, markkinointi ja yhteiskuntasuhteet</v>
          </cell>
          <cell r="N664">
            <v>24</v>
          </cell>
          <cell r="O664" t="str">
            <v>Oulun yliopisto</v>
          </cell>
          <cell r="P664">
            <v>2460</v>
          </cell>
          <cell r="Q664" t="str">
            <v>Johto ja palvelut</v>
          </cell>
          <cell r="R664">
            <v>24092</v>
          </cell>
          <cell r="S664" t="str">
            <v>Johto ja palvelut</v>
          </cell>
          <cell r="T664" t="str">
            <v>Johto ja palvelut</v>
          </cell>
        </row>
        <row r="665">
          <cell r="A665">
            <v>240928</v>
          </cell>
          <cell r="B665" t="str">
            <v>Strategian ja tiedepolitiikan yksikkö</v>
          </cell>
          <cell r="C665" t="str">
            <v>Strategy and science</v>
          </cell>
          <cell r="D665" t="str">
            <v>Strategy and science</v>
          </cell>
          <cell r="E665">
            <v>20</v>
          </cell>
          <cell r="F665">
            <v>240928</v>
          </cell>
          <cell r="G665">
            <v>664</v>
          </cell>
          <cell r="H665">
            <v>34700</v>
          </cell>
          <cell r="I665">
            <v>2958465</v>
          </cell>
          <cell r="J665">
            <v>5</v>
          </cell>
          <cell r="K665" t="str">
            <v>Tulosyksikkö</v>
          </cell>
          <cell r="L665">
            <v>24092</v>
          </cell>
          <cell r="M665" t="str">
            <v>Johto ja palvelut</v>
          </cell>
          <cell r="N665">
            <v>24</v>
          </cell>
          <cell r="O665" t="str">
            <v>Oulun yliopisto</v>
          </cell>
          <cell r="P665">
            <v>2460</v>
          </cell>
          <cell r="Q665" t="str">
            <v>Johto ja palvelut</v>
          </cell>
          <cell r="R665">
            <v>24092</v>
          </cell>
          <cell r="S665" t="str">
            <v>Johto ja palvelut</v>
          </cell>
          <cell r="T665" t="str">
            <v>Johto ja palvelut</v>
          </cell>
        </row>
        <row r="666">
          <cell r="A666">
            <v>2409280</v>
          </cell>
          <cell r="B666" t="str">
            <v>Strategian ja tiedepolitiikan yksikkö</v>
          </cell>
          <cell r="C666" t="str">
            <v>Strategy and science</v>
          </cell>
          <cell r="D666" t="str">
            <v>Strategy and science</v>
          </cell>
          <cell r="E666">
            <v>20</v>
          </cell>
          <cell r="F666">
            <v>2409280</v>
          </cell>
          <cell r="G666">
            <v>665</v>
          </cell>
          <cell r="H666">
            <v>39814</v>
          </cell>
          <cell r="I666">
            <v>2958465</v>
          </cell>
          <cell r="J666">
            <v>6</v>
          </cell>
          <cell r="K666" t="str">
            <v>Kustannuspaikka</v>
          </cell>
          <cell r="L666">
            <v>240928</v>
          </cell>
          <cell r="M666" t="str">
            <v>Strategian ja tiedepolitiikan yksikkö</v>
          </cell>
          <cell r="N666">
            <v>24</v>
          </cell>
          <cell r="O666" t="str">
            <v>Oulun yliopisto</v>
          </cell>
          <cell r="P666">
            <v>2460</v>
          </cell>
          <cell r="Q666" t="str">
            <v>Johto ja palvelut</v>
          </cell>
          <cell r="R666">
            <v>24092</v>
          </cell>
          <cell r="S666" t="str">
            <v>Johto ja palvelut</v>
          </cell>
          <cell r="T666" t="str">
            <v>Johto ja palvelut</v>
          </cell>
        </row>
        <row r="667">
          <cell r="A667">
            <v>240930</v>
          </cell>
          <cell r="B667" t="str">
            <v>Tietohallintopalvelut</v>
          </cell>
          <cell r="C667" t="str">
            <v>IT Administration Services</v>
          </cell>
          <cell r="D667" t="str">
            <v>IT Administration Services</v>
          </cell>
          <cell r="E667">
            <v>26</v>
          </cell>
          <cell r="F667">
            <v>240930</v>
          </cell>
          <cell r="G667">
            <v>666</v>
          </cell>
          <cell r="H667">
            <v>34700</v>
          </cell>
          <cell r="I667">
            <v>2958465</v>
          </cell>
          <cell r="J667">
            <v>5</v>
          </cell>
          <cell r="K667" t="str">
            <v>Tulosyksikkö</v>
          </cell>
          <cell r="L667">
            <v>24092</v>
          </cell>
          <cell r="M667" t="str">
            <v>Johto ja palvelut</v>
          </cell>
          <cell r="N667">
            <v>24</v>
          </cell>
          <cell r="O667" t="str">
            <v>Oulun yliopisto</v>
          </cell>
          <cell r="P667">
            <v>2460</v>
          </cell>
          <cell r="Q667" t="str">
            <v>Johto ja palvelut</v>
          </cell>
          <cell r="R667">
            <v>24092</v>
          </cell>
          <cell r="S667" t="str">
            <v>Johto ja palvelut</v>
          </cell>
          <cell r="T667" t="str">
            <v>Johto ja palvelut</v>
          </cell>
        </row>
        <row r="668">
          <cell r="A668">
            <v>2409300</v>
          </cell>
          <cell r="B668" t="str">
            <v>Tietohallintopalvelut yhteiset</v>
          </cell>
          <cell r="C668" t="str">
            <v>IT Administration Services</v>
          </cell>
          <cell r="D668" t="str">
            <v>IT Administration Services</v>
          </cell>
          <cell r="E668">
            <v>26</v>
          </cell>
          <cell r="F668">
            <v>2409300</v>
          </cell>
          <cell r="G668">
            <v>667</v>
          </cell>
          <cell r="H668">
            <v>39814</v>
          </cell>
          <cell r="I668">
            <v>2958465</v>
          </cell>
          <cell r="J668">
            <v>6</v>
          </cell>
          <cell r="K668" t="str">
            <v>Kustannuspaikka</v>
          </cell>
          <cell r="L668">
            <v>240930</v>
          </cell>
          <cell r="M668" t="str">
            <v>Tietohallintopalvelut</v>
          </cell>
          <cell r="N668">
            <v>24</v>
          </cell>
          <cell r="O668" t="str">
            <v>Oulun yliopisto</v>
          </cell>
          <cell r="P668">
            <v>2460</v>
          </cell>
          <cell r="Q668" t="str">
            <v>Johto ja palvelut</v>
          </cell>
          <cell r="R668">
            <v>24092</v>
          </cell>
          <cell r="S668" t="str">
            <v>Johto ja palvelut</v>
          </cell>
          <cell r="T668" t="str">
            <v>Johto ja palvelut</v>
          </cell>
        </row>
        <row r="669">
          <cell r="A669">
            <v>2409305</v>
          </cell>
          <cell r="B669" t="str">
            <v>Asiakirjapalvelut</v>
          </cell>
          <cell r="C669" t="str">
            <v>Records Services</v>
          </cell>
          <cell r="D669" t="str">
            <v>Records Services</v>
          </cell>
          <cell r="E669">
            <v>16</v>
          </cell>
          <cell r="F669">
            <v>2409305</v>
          </cell>
          <cell r="G669">
            <v>668</v>
          </cell>
          <cell r="H669">
            <v>41883</v>
          </cell>
          <cell r="I669">
            <v>2958465</v>
          </cell>
          <cell r="J669">
            <v>6</v>
          </cell>
          <cell r="K669" t="str">
            <v>Kustannuspaikka</v>
          </cell>
          <cell r="L669">
            <v>240930</v>
          </cell>
          <cell r="M669" t="str">
            <v>Tietohallintopalvelut</v>
          </cell>
          <cell r="N669">
            <v>24</v>
          </cell>
          <cell r="O669" t="str">
            <v>Oulun yliopisto</v>
          </cell>
          <cell r="P669">
            <v>2460</v>
          </cell>
          <cell r="Q669" t="str">
            <v>Johto ja palvelut</v>
          </cell>
          <cell r="R669">
            <v>24092</v>
          </cell>
          <cell r="S669" t="str">
            <v>Johto ja palvelut</v>
          </cell>
          <cell r="T669" t="str">
            <v>Johto ja palvelut</v>
          </cell>
        </row>
        <row r="670">
          <cell r="A670">
            <v>2409360</v>
          </cell>
          <cell r="B670" t="str">
            <v>Tietojärjestelmäpalvelut</v>
          </cell>
          <cell r="C670" t="str">
            <v>Information Systems Services</v>
          </cell>
          <cell r="D670" t="str">
            <v>Information Systems Services</v>
          </cell>
          <cell r="E670">
            <v>28</v>
          </cell>
          <cell r="F670">
            <v>2409360</v>
          </cell>
          <cell r="G670">
            <v>669</v>
          </cell>
          <cell r="H670">
            <v>39814</v>
          </cell>
          <cell r="I670">
            <v>2958465</v>
          </cell>
          <cell r="J670">
            <v>6</v>
          </cell>
          <cell r="K670" t="str">
            <v>Kustannuspaikka</v>
          </cell>
          <cell r="L670">
            <v>240930</v>
          </cell>
          <cell r="M670" t="str">
            <v>Tietohallintopalvelut</v>
          </cell>
          <cell r="N670">
            <v>24</v>
          </cell>
          <cell r="O670" t="str">
            <v>Oulun yliopisto</v>
          </cell>
          <cell r="P670">
            <v>2460</v>
          </cell>
          <cell r="Q670" t="str">
            <v>Johto ja palvelut</v>
          </cell>
          <cell r="R670">
            <v>24092</v>
          </cell>
          <cell r="S670" t="str">
            <v>Johto ja palvelut</v>
          </cell>
          <cell r="T670" t="str">
            <v>Johto ja palvelut</v>
          </cell>
        </row>
        <row r="671">
          <cell r="A671">
            <v>2409380</v>
          </cell>
          <cell r="B671" t="str">
            <v>Infrapalvelut</v>
          </cell>
          <cell r="C671" t="str">
            <v>Infra Servces</v>
          </cell>
          <cell r="D671" t="str">
            <v>Infra Servces</v>
          </cell>
          <cell r="E671">
            <v>13</v>
          </cell>
          <cell r="F671">
            <v>2409380</v>
          </cell>
          <cell r="G671">
            <v>670</v>
          </cell>
          <cell r="H671">
            <v>41275</v>
          </cell>
          <cell r="I671">
            <v>2958465</v>
          </cell>
          <cell r="J671">
            <v>6</v>
          </cell>
          <cell r="K671" t="str">
            <v>Kustannuspaikka</v>
          </cell>
          <cell r="L671">
            <v>240930</v>
          </cell>
          <cell r="M671" t="str">
            <v>Tietohallintopalvelut</v>
          </cell>
          <cell r="N671">
            <v>24</v>
          </cell>
          <cell r="O671" t="str">
            <v>Oulun yliopisto</v>
          </cell>
          <cell r="P671">
            <v>2460</v>
          </cell>
          <cell r="Q671" t="str">
            <v>Johto ja palvelut</v>
          </cell>
          <cell r="R671">
            <v>24092</v>
          </cell>
          <cell r="S671" t="str">
            <v>Johto ja palvelut</v>
          </cell>
          <cell r="T671" t="str">
            <v>Johto ja palvelut</v>
          </cell>
        </row>
        <row r="672">
          <cell r="A672">
            <v>2409385</v>
          </cell>
          <cell r="B672" t="str">
            <v>Opetuksen IT-tukipalvelut</v>
          </cell>
          <cell r="C672" t="str">
            <v>IT Support Services for Education</v>
          </cell>
          <cell r="D672" t="str">
            <v>IT Support for Education</v>
          </cell>
          <cell r="E672">
            <v>24</v>
          </cell>
          <cell r="F672">
            <v>2409385</v>
          </cell>
          <cell r="G672">
            <v>671</v>
          </cell>
          <cell r="H672">
            <v>41275</v>
          </cell>
          <cell r="I672">
            <v>2958465</v>
          </cell>
          <cell r="J672">
            <v>6</v>
          </cell>
          <cell r="K672" t="str">
            <v>Kustannuspaikka</v>
          </cell>
          <cell r="L672">
            <v>240930</v>
          </cell>
          <cell r="M672" t="str">
            <v>Tietohallintopalvelut</v>
          </cell>
          <cell r="N672">
            <v>24</v>
          </cell>
          <cell r="O672" t="str">
            <v>Oulun yliopisto</v>
          </cell>
          <cell r="P672">
            <v>2460</v>
          </cell>
          <cell r="Q672" t="str">
            <v>Johto ja palvelut</v>
          </cell>
          <cell r="R672">
            <v>24092</v>
          </cell>
          <cell r="S672" t="str">
            <v>Johto ja palvelut</v>
          </cell>
          <cell r="T672" t="str">
            <v>Johto ja palvelut</v>
          </cell>
        </row>
        <row r="673">
          <cell r="A673">
            <v>2409390</v>
          </cell>
          <cell r="B673" t="str">
            <v>Asiakaspalvelu</v>
          </cell>
          <cell r="C673" t="str">
            <v>Customer Service</v>
          </cell>
          <cell r="D673" t="str">
            <v>Customer Service</v>
          </cell>
          <cell r="E673">
            <v>16</v>
          </cell>
          <cell r="F673">
            <v>2409390</v>
          </cell>
          <cell r="G673">
            <v>672</v>
          </cell>
          <cell r="H673">
            <v>41275</v>
          </cell>
          <cell r="I673">
            <v>2958465</v>
          </cell>
          <cell r="J673">
            <v>6</v>
          </cell>
          <cell r="K673" t="str">
            <v>Kustannuspaikka</v>
          </cell>
          <cell r="L673">
            <v>240930</v>
          </cell>
          <cell r="M673" t="str">
            <v>Tietohallintopalvelut</v>
          </cell>
          <cell r="N673">
            <v>24</v>
          </cell>
          <cell r="O673" t="str">
            <v>Oulun yliopisto</v>
          </cell>
          <cell r="P673">
            <v>2460</v>
          </cell>
          <cell r="Q673" t="str">
            <v>Johto ja palvelut</v>
          </cell>
          <cell r="R673">
            <v>24092</v>
          </cell>
          <cell r="S673" t="str">
            <v>Johto ja palvelut</v>
          </cell>
          <cell r="T673" t="str">
            <v>Johto ja palvelut</v>
          </cell>
        </row>
        <row r="674">
          <cell r="A674">
            <v>240948</v>
          </cell>
          <cell r="B674" t="str">
            <v>Tutkimuksen tukipalvelut</v>
          </cell>
          <cell r="C674" t="str">
            <v>Research Support Services</v>
          </cell>
          <cell r="D674" t="str">
            <v>Research Support Services</v>
          </cell>
          <cell r="E674">
            <v>25</v>
          </cell>
          <cell r="F674">
            <v>240948</v>
          </cell>
          <cell r="G674">
            <v>673</v>
          </cell>
          <cell r="H674">
            <v>40544</v>
          </cell>
          <cell r="I674">
            <v>2958465</v>
          </cell>
          <cell r="J674">
            <v>5</v>
          </cell>
          <cell r="K674" t="str">
            <v>Tulosyksikkö</v>
          </cell>
          <cell r="L674">
            <v>24092</v>
          </cell>
          <cell r="M674" t="str">
            <v>Johto ja palvelut</v>
          </cell>
          <cell r="N674">
            <v>24</v>
          </cell>
          <cell r="O674" t="str">
            <v>Oulun yliopisto</v>
          </cell>
          <cell r="P674">
            <v>2460</v>
          </cell>
          <cell r="Q674" t="str">
            <v>Johto ja palvelut</v>
          </cell>
          <cell r="R674">
            <v>24092</v>
          </cell>
          <cell r="S674" t="str">
            <v>Johto ja palvelut</v>
          </cell>
          <cell r="T674" t="str">
            <v>Johto ja palvelut</v>
          </cell>
        </row>
        <row r="675">
          <cell r="A675">
            <v>2409480</v>
          </cell>
          <cell r="B675" t="str">
            <v>Tutkimuksen tukipalvelut</v>
          </cell>
          <cell r="C675" t="str">
            <v>Research Support Services</v>
          </cell>
          <cell r="D675" t="str">
            <v>Research Support Services</v>
          </cell>
          <cell r="E675">
            <v>25</v>
          </cell>
          <cell r="F675">
            <v>2409480</v>
          </cell>
          <cell r="G675">
            <v>674</v>
          </cell>
          <cell r="H675">
            <v>40544</v>
          </cell>
          <cell r="I675">
            <v>2958465</v>
          </cell>
          <cell r="J675">
            <v>6</v>
          </cell>
          <cell r="K675" t="str">
            <v>Kustannuspaikka</v>
          </cell>
          <cell r="L675">
            <v>240948</v>
          </cell>
          <cell r="M675" t="str">
            <v>Tutkimuksen tukipalvelut</v>
          </cell>
          <cell r="N675">
            <v>24</v>
          </cell>
          <cell r="O675" t="str">
            <v>Oulun yliopisto</v>
          </cell>
          <cell r="P675">
            <v>2460</v>
          </cell>
          <cell r="Q675" t="str">
            <v>Johto ja palvelut</v>
          </cell>
          <cell r="R675">
            <v>24092</v>
          </cell>
          <cell r="S675" t="str">
            <v>Johto ja palvelut</v>
          </cell>
          <cell r="T675" t="str">
            <v>Johto ja palvelut</v>
          </cell>
        </row>
        <row r="676">
          <cell r="A676">
            <v>240949</v>
          </cell>
          <cell r="B676" t="str">
            <v>Yrittäjyyspalvelut</v>
          </cell>
          <cell r="C676" t="str">
            <v>Entrepreneurship Services</v>
          </cell>
          <cell r="D676" t="str">
            <v>Entrepreneurship Services</v>
          </cell>
          <cell r="E676">
            <v>25</v>
          </cell>
          <cell r="F676">
            <v>240949</v>
          </cell>
          <cell r="G676">
            <v>675</v>
          </cell>
          <cell r="H676">
            <v>41365</v>
          </cell>
          <cell r="I676">
            <v>2958465</v>
          </cell>
          <cell r="J676">
            <v>5</v>
          </cell>
          <cell r="K676" t="str">
            <v>Tulosyksikkö</v>
          </cell>
          <cell r="L676">
            <v>24092</v>
          </cell>
          <cell r="M676" t="str">
            <v>Johto ja palvelut</v>
          </cell>
          <cell r="N676">
            <v>24</v>
          </cell>
          <cell r="O676" t="str">
            <v>Oulun yliopisto</v>
          </cell>
          <cell r="P676">
            <v>2460</v>
          </cell>
          <cell r="Q676" t="str">
            <v>Johto ja palvelut</v>
          </cell>
          <cell r="R676">
            <v>24092</v>
          </cell>
          <cell r="S676" t="str">
            <v>Johto ja palvelut</v>
          </cell>
          <cell r="T676" t="str">
            <v>Johto ja palvelut</v>
          </cell>
        </row>
        <row r="677">
          <cell r="A677">
            <v>2409491</v>
          </cell>
          <cell r="B677" t="str">
            <v>Tellus</v>
          </cell>
          <cell r="C677" t="str">
            <v>Tellus</v>
          </cell>
          <cell r="D677" t="str">
            <v>Tellus</v>
          </cell>
          <cell r="E677">
            <v>6</v>
          </cell>
          <cell r="F677">
            <v>2409491</v>
          </cell>
          <cell r="G677">
            <v>676</v>
          </cell>
          <cell r="H677">
            <v>42736</v>
          </cell>
          <cell r="I677">
            <v>2958465</v>
          </cell>
          <cell r="J677">
            <v>6</v>
          </cell>
          <cell r="K677" t="str">
            <v>Kustannuspaikka</v>
          </cell>
          <cell r="L677">
            <v>240949</v>
          </cell>
          <cell r="M677" t="str">
            <v>Yrittäjyyspalvelut</v>
          </cell>
          <cell r="N677">
            <v>24</v>
          </cell>
          <cell r="O677" t="str">
            <v>Oulun yliopisto</v>
          </cell>
          <cell r="P677">
            <v>2460</v>
          </cell>
          <cell r="Q677" t="str">
            <v>Johto ja palvelut</v>
          </cell>
          <cell r="R677">
            <v>24092</v>
          </cell>
          <cell r="S677" t="str">
            <v>Johto ja palvelut</v>
          </cell>
          <cell r="T677" t="str">
            <v>Johto ja palvelut</v>
          </cell>
        </row>
        <row r="678">
          <cell r="A678">
            <v>2409492</v>
          </cell>
          <cell r="B678" t="str">
            <v>International Avenue</v>
          </cell>
          <cell r="C678" t="str">
            <v>International Avenue</v>
          </cell>
          <cell r="D678" t="str">
            <v>International Avenue</v>
          </cell>
          <cell r="E678">
            <v>20</v>
          </cell>
          <cell r="F678">
            <v>2409492</v>
          </cell>
          <cell r="G678">
            <v>677</v>
          </cell>
          <cell r="H678">
            <v>42736</v>
          </cell>
          <cell r="I678">
            <v>2958465</v>
          </cell>
          <cell r="J678">
            <v>6</v>
          </cell>
          <cell r="K678" t="str">
            <v>Kustannuspaikka</v>
          </cell>
          <cell r="L678">
            <v>240949</v>
          </cell>
          <cell r="M678" t="str">
            <v>Yrittäjyyspalvelut</v>
          </cell>
          <cell r="N678">
            <v>24</v>
          </cell>
          <cell r="O678" t="str">
            <v>Oulun yliopisto</v>
          </cell>
          <cell r="P678">
            <v>2460</v>
          </cell>
          <cell r="Q678" t="str">
            <v>Johto ja palvelut</v>
          </cell>
          <cell r="R678">
            <v>24092</v>
          </cell>
          <cell r="S678" t="str">
            <v>Johto ja palvelut</v>
          </cell>
          <cell r="T678" t="str">
            <v>Johto ja palvelut</v>
          </cell>
        </row>
        <row r="679">
          <cell r="A679">
            <v>240990</v>
          </cell>
          <cell r="B679" t="str">
            <v>Innovaatiopalvelut</v>
          </cell>
          <cell r="C679" t="str">
            <v>Innovation Services</v>
          </cell>
          <cell r="D679" t="str">
            <v>Innovation Services</v>
          </cell>
          <cell r="E679">
            <v>19</v>
          </cell>
          <cell r="F679">
            <v>240990</v>
          </cell>
          <cell r="G679">
            <v>678</v>
          </cell>
          <cell r="H679">
            <v>43101</v>
          </cell>
          <cell r="I679">
            <v>2958465</v>
          </cell>
          <cell r="J679">
            <v>5</v>
          </cell>
          <cell r="K679" t="str">
            <v>Tulosyksikkö</v>
          </cell>
          <cell r="L679">
            <v>24092</v>
          </cell>
          <cell r="M679" t="str">
            <v>Johto ja palvelut</v>
          </cell>
          <cell r="N679">
            <v>24</v>
          </cell>
          <cell r="O679" t="str">
            <v>Oulun yliopisto</v>
          </cell>
          <cell r="P679">
            <v>2460</v>
          </cell>
          <cell r="Q679" t="str">
            <v>Johto ja palvelut</v>
          </cell>
          <cell r="R679">
            <v>24092</v>
          </cell>
          <cell r="S679" t="str">
            <v>Johto ja palvelut</v>
          </cell>
          <cell r="T679" t="str">
            <v>Johto ja palvelut</v>
          </cell>
        </row>
        <row r="680">
          <cell r="A680">
            <v>2409900</v>
          </cell>
          <cell r="B680" t="str">
            <v>Innovaatiopalvelut</v>
          </cell>
          <cell r="C680" t="str">
            <v>Innovation Services</v>
          </cell>
          <cell r="D680" t="str">
            <v>Innovation Services</v>
          </cell>
          <cell r="E680">
            <v>19</v>
          </cell>
          <cell r="F680">
            <v>2409900</v>
          </cell>
          <cell r="G680">
            <v>679</v>
          </cell>
          <cell r="H680">
            <v>43101</v>
          </cell>
          <cell r="I680">
            <v>2958465</v>
          </cell>
          <cell r="J680">
            <v>6</v>
          </cell>
          <cell r="K680" t="str">
            <v>Kustannuspaikka</v>
          </cell>
          <cell r="L680">
            <v>240990</v>
          </cell>
          <cell r="M680" t="str">
            <v>Innovaatiopalvelut</v>
          </cell>
          <cell r="N680">
            <v>24</v>
          </cell>
          <cell r="O680" t="str">
            <v>Oulun yliopisto</v>
          </cell>
          <cell r="P680">
            <v>2460</v>
          </cell>
          <cell r="Q680" t="str">
            <v>Johto ja palvelut</v>
          </cell>
          <cell r="R680">
            <v>24092</v>
          </cell>
          <cell r="S680" t="str">
            <v>Johto ja palvelut</v>
          </cell>
          <cell r="T680" t="str">
            <v>Johto ja palvelut</v>
          </cell>
        </row>
        <row r="681">
          <cell r="A681">
            <v>24093</v>
          </cell>
          <cell r="B681" t="str">
            <v>Lähipalvelut</v>
          </cell>
          <cell r="C681" t="str">
            <v>Local service teams</v>
          </cell>
          <cell r="D681" t="str">
            <v>Local service teams</v>
          </cell>
          <cell r="E681">
            <v>19</v>
          </cell>
          <cell r="F681">
            <v>24093</v>
          </cell>
          <cell r="G681">
            <v>680</v>
          </cell>
          <cell r="H681">
            <v>42948</v>
          </cell>
          <cell r="I681">
            <v>2958465</v>
          </cell>
          <cell r="J681">
            <v>3</v>
          </cell>
          <cell r="K681" t="str">
            <v>Tiedekunta</v>
          </cell>
          <cell r="L681">
            <v>2460</v>
          </cell>
          <cell r="M681" t="str">
            <v>Johto ja palvelut</v>
          </cell>
          <cell r="N681">
            <v>24</v>
          </cell>
          <cell r="O681" t="str">
            <v>Oulun yliopisto</v>
          </cell>
          <cell r="P681">
            <v>2460</v>
          </cell>
          <cell r="Q681" t="str">
            <v>Johto ja palvelut</v>
          </cell>
          <cell r="R681">
            <v>24093</v>
          </cell>
          <cell r="S681" t="str">
            <v>Lähipalvelut</v>
          </cell>
          <cell r="T681" t="str">
            <v>Lähipalvelut</v>
          </cell>
        </row>
        <row r="682">
          <cell r="A682">
            <v>240941</v>
          </cell>
          <cell r="B682" t="str">
            <v>Henkilöstöpalvelut lähipalvelutiimi</v>
          </cell>
          <cell r="C682" t="str">
            <v>HR local service team</v>
          </cell>
          <cell r="D682" t="str">
            <v>HR local service team</v>
          </cell>
          <cell r="E682">
            <v>21</v>
          </cell>
          <cell r="F682">
            <v>240941</v>
          </cell>
          <cell r="G682">
            <v>681</v>
          </cell>
          <cell r="H682">
            <v>41000</v>
          </cell>
          <cell r="I682">
            <v>2958465</v>
          </cell>
          <cell r="J682">
            <v>5</v>
          </cell>
          <cell r="K682" t="str">
            <v>Tulosyksikkö</v>
          </cell>
          <cell r="L682">
            <v>24093</v>
          </cell>
          <cell r="M682" t="str">
            <v>Lähipalvelut</v>
          </cell>
          <cell r="N682">
            <v>24</v>
          </cell>
          <cell r="O682" t="str">
            <v>Oulun yliopisto</v>
          </cell>
          <cell r="P682">
            <v>2460</v>
          </cell>
          <cell r="Q682" t="str">
            <v>Johto ja palvelut</v>
          </cell>
          <cell r="R682">
            <v>24093</v>
          </cell>
          <cell r="S682" t="str">
            <v>Lähipalvelut</v>
          </cell>
          <cell r="T682" t="str">
            <v>Lähipalvelut</v>
          </cell>
        </row>
        <row r="683">
          <cell r="A683">
            <v>2409471</v>
          </cell>
          <cell r="B683" t="str">
            <v>Henkilöstöpalvelut lähipalvelutiimi</v>
          </cell>
          <cell r="C683" t="str">
            <v>HR local service team</v>
          </cell>
          <cell r="D683" t="str">
            <v>HR local service team</v>
          </cell>
          <cell r="E683">
            <v>21</v>
          </cell>
          <cell r="F683">
            <v>2409471</v>
          </cell>
          <cell r="G683">
            <v>682</v>
          </cell>
          <cell r="H683">
            <v>41640</v>
          </cell>
          <cell r="I683">
            <v>2958465</v>
          </cell>
          <cell r="J683">
            <v>6</v>
          </cell>
          <cell r="K683" t="str">
            <v>Kustannuspaikka</v>
          </cell>
          <cell r="L683">
            <v>240941</v>
          </cell>
          <cell r="M683" t="str">
            <v>Henkilöstöpalvelut lähipalvelutiimi</v>
          </cell>
          <cell r="N683">
            <v>24</v>
          </cell>
          <cell r="O683" t="str">
            <v>Oulun yliopisto</v>
          </cell>
          <cell r="P683">
            <v>2460</v>
          </cell>
          <cell r="Q683" t="str">
            <v>Johto ja palvelut</v>
          </cell>
          <cell r="R683">
            <v>24093</v>
          </cell>
          <cell r="S683" t="str">
            <v>Lähipalvelut</v>
          </cell>
          <cell r="T683" t="str">
            <v>Lähipalvelut</v>
          </cell>
        </row>
        <row r="684">
          <cell r="A684">
            <v>240961</v>
          </cell>
          <cell r="B684" t="str">
            <v>Tietohallinto lähipalvelutiimi</v>
          </cell>
          <cell r="C684" t="str">
            <v>IT Administration Services local service team</v>
          </cell>
          <cell r="D684" t="str">
            <v>IT Services local service team</v>
          </cell>
          <cell r="E684">
            <v>30</v>
          </cell>
          <cell r="F684">
            <v>240961</v>
          </cell>
          <cell r="G684">
            <v>683</v>
          </cell>
          <cell r="H684">
            <v>42948</v>
          </cell>
          <cell r="I684">
            <v>2958465</v>
          </cell>
          <cell r="J684">
            <v>5</v>
          </cell>
          <cell r="K684" t="str">
            <v>Tulosyksikkö</v>
          </cell>
          <cell r="L684">
            <v>24093</v>
          </cell>
          <cell r="M684" t="str">
            <v>Lähipalvelut</v>
          </cell>
          <cell r="N684">
            <v>24</v>
          </cell>
          <cell r="O684" t="str">
            <v>Oulun yliopisto</v>
          </cell>
          <cell r="P684">
            <v>2460</v>
          </cell>
          <cell r="Q684" t="str">
            <v>Johto ja palvelut</v>
          </cell>
          <cell r="R684">
            <v>24093</v>
          </cell>
          <cell r="S684" t="str">
            <v>Lähipalvelut</v>
          </cell>
          <cell r="T684" t="str">
            <v>Lähipalvelut</v>
          </cell>
        </row>
        <row r="685">
          <cell r="A685">
            <v>2409610</v>
          </cell>
          <cell r="B685" t="str">
            <v>Tietohallinto lähipalvelutiimi</v>
          </cell>
          <cell r="C685" t="str">
            <v>IT Administration Services local service team</v>
          </cell>
          <cell r="D685" t="str">
            <v>IT Services local service team</v>
          </cell>
          <cell r="E685">
            <v>30</v>
          </cell>
          <cell r="F685">
            <v>2409610</v>
          </cell>
          <cell r="G685">
            <v>684</v>
          </cell>
          <cell r="H685">
            <v>42948</v>
          </cell>
          <cell r="I685">
            <v>2958465</v>
          </cell>
          <cell r="J685">
            <v>6</v>
          </cell>
          <cell r="K685" t="str">
            <v>Kustannuspaikka</v>
          </cell>
          <cell r="L685">
            <v>240961</v>
          </cell>
          <cell r="M685" t="str">
            <v>Tietohallinto lähipalvelutiimi</v>
          </cell>
          <cell r="N685">
            <v>24</v>
          </cell>
          <cell r="O685" t="str">
            <v>Oulun yliopisto</v>
          </cell>
          <cell r="P685">
            <v>2460</v>
          </cell>
          <cell r="Q685" t="str">
            <v>Johto ja palvelut</v>
          </cell>
          <cell r="R685">
            <v>24093</v>
          </cell>
          <cell r="S685" t="str">
            <v>Lähipalvelut</v>
          </cell>
          <cell r="T685" t="str">
            <v>Lähipalvelut</v>
          </cell>
        </row>
        <row r="686">
          <cell r="A686">
            <v>240962</v>
          </cell>
          <cell r="B686" t="str">
            <v>Viestintäpalvelut lähipalvelutiimi</v>
          </cell>
          <cell r="C686" t="str">
            <v>Communication local service team</v>
          </cell>
          <cell r="D686" t="str">
            <v>Comm local service team</v>
          </cell>
          <cell r="E686">
            <v>23</v>
          </cell>
          <cell r="F686">
            <v>240962</v>
          </cell>
          <cell r="G686">
            <v>685</v>
          </cell>
          <cell r="H686">
            <v>42948</v>
          </cell>
          <cell r="I686">
            <v>2958465</v>
          </cell>
          <cell r="J686">
            <v>5</v>
          </cell>
          <cell r="K686" t="str">
            <v>Tulosyksikkö</v>
          </cell>
          <cell r="L686">
            <v>24093</v>
          </cell>
          <cell r="M686" t="str">
            <v>Lähipalvelut</v>
          </cell>
          <cell r="N686">
            <v>24</v>
          </cell>
          <cell r="O686" t="str">
            <v>Oulun yliopisto</v>
          </cell>
          <cell r="P686">
            <v>2460</v>
          </cell>
          <cell r="Q686" t="str">
            <v>Johto ja palvelut</v>
          </cell>
          <cell r="R686">
            <v>24093</v>
          </cell>
          <cell r="S686" t="str">
            <v>Lähipalvelut</v>
          </cell>
          <cell r="T686" t="str">
            <v>Lähipalvelut</v>
          </cell>
        </row>
        <row r="687">
          <cell r="A687">
            <v>2409620</v>
          </cell>
          <cell r="B687" t="str">
            <v>Viestintäpalvelut lähipalvelutiimi</v>
          </cell>
          <cell r="C687" t="str">
            <v>Communication local service team</v>
          </cell>
          <cell r="D687" t="str">
            <v>Comm local service team</v>
          </cell>
          <cell r="E687">
            <v>23</v>
          </cell>
          <cell r="F687">
            <v>2409620</v>
          </cell>
          <cell r="G687">
            <v>686</v>
          </cell>
          <cell r="H687">
            <v>42948</v>
          </cell>
          <cell r="I687">
            <v>2958465</v>
          </cell>
          <cell r="J687">
            <v>6</v>
          </cell>
          <cell r="K687" t="str">
            <v>Kustannuspaikka</v>
          </cell>
          <cell r="L687">
            <v>240962</v>
          </cell>
          <cell r="M687" t="str">
            <v>Viestintäpalvelut lähipalvelutiimi</v>
          </cell>
          <cell r="N687">
            <v>24</v>
          </cell>
          <cell r="O687" t="str">
            <v>Oulun yliopisto</v>
          </cell>
          <cell r="P687">
            <v>2460</v>
          </cell>
          <cell r="Q687" t="str">
            <v>Johto ja palvelut</v>
          </cell>
          <cell r="R687">
            <v>24093</v>
          </cell>
          <cell r="S687" t="str">
            <v>Lähipalvelut</v>
          </cell>
          <cell r="T687" t="str">
            <v>Lähipalvelut</v>
          </cell>
        </row>
        <row r="688">
          <cell r="A688">
            <v>240963</v>
          </cell>
          <cell r="B688" t="str">
            <v>Tutkimuksen tukipalvelut lähipalvelutiimi</v>
          </cell>
          <cell r="C688" t="str">
            <v>Research support local service team</v>
          </cell>
          <cell r="D688" t="str">
            <v>Research support local st</v>
          </cell>
          <cell r="E688">
            <v>25</v>
          </cell>
          <cell r="F688">
            <v>240963</v>
          </cell>
          <cell r="G688">
            <v>687</v>
          </cell>
          <cell r="H688">
            <v>42948</v>
          </cell>
          <cell r="I688">
            <v>2958465</v>
          </cell>
          <cell r="J688">
            <v>5</v>
          </cell>
          <cell r="K688" t="str">
            <v>Tulosyksikkö</v>
          </cell>
          <cell r="L688">
            <v>24093</v>
          </cell>
          <cell r="M688" t="str">
            <v>Lähipalvelut</v>
          </cell>
          <cell r="N688">
            <v>24</v>
          </cell>
          <cell r="O688" t="str">
            <v>Oulun yliopisto</v>
          </cell>
          <cell r="P688">
            <v>2460</v>
          </cell>
          <cell r="Q688" t="str">
            <v>Johto ja palvelut</v>
          </cell>
          <cell r="R688">
            <v>24093</v>
          </cell>
          <cell r="S688" t="str">
            <v>Lähipalvelut</v>
          </cell>
          <cell r="T688" t="str">
            <v>Lähipalvelut</v>
          </cell>
        </row>
        <row r="689">
          <cell r="A689">
            <v>2409630</v>
          </cell>
          <cell r="B689" t="str">
            <v>Tutkimuksen tukipalvelut lähipalvelutiimi</v>
          </cell>
          <cell r="C689" t="str">
            <v>Research support local service team</v>
          </cell>
          <cell r="D689" t="str">
            <v>Research support local st</v>
          </cell>
          <cell r="E689">
            <v>25</v>
          </cell>
          <cell r="F689">
            <v>2409630</v>
          </cell>
          <cell r="G689">
            <v>688</v>
          </cell>
          <cell r="H689">
            <v>42948</v>
          </cell>
          <cell r="I689">
            <v>2958465</v>
          </cell>
          <cell r="J689">
            <v>6</v>
          </cell>
          <cell r="K689" t="str">
            <v>Kustannuspaikka</v>
          </cell>
          <cell r="L689">
            <v>240963</v>
          </cell>
          <cell r="M689" t="str">
            <v>Tutkimuksen tukipalvelut lähipalvelutiimi</v>
          </cell>
          <cell r="N689">
            <v>24</v>
          </cell>
          <cell r="O689" t="str">
            <v>Oulun yliopisto</v>
          </cell>
          <cell r="P689">
            <v>2460</v>
          </cell>
          <cell r="Q689" t="str">
            <v>Johto ja palvelut</v>
          </cell>
          <cell r="R689">
            <v>24093</v>
          </cell>
          <cell r="S689" t="str">
            <v>Lähipalvelut</v>
          </cell>
          <cell r="T689" t="str">
            <v>Lähipalvelut</v>
          </cell>
        </row>
        <row r="690">
          <cell r="A690">
            <v>240964</v>
          </cell>
          <cell r="B690" t="str">
            <v>Talouspalvelut lähipalvelutiimi</v>
          </cell>
          <cell r="C690" t="str">
            <v>Financial services local service team</v>
          </cell>
          <cell r="D690" t="str">
            <v>Financial services local st</v>
          </cell>
          <cell r="E690">
            <v>27</v>
          </cell>
          <cell r="F690">
            <v>240964</v>
          </cell>
          <cell r="G690">
            <v>689</v>
          </cell>
          <cell r="H690">
            <v>42948</v>
          </cell>
          <cell r="I690">
            <v>2958465</v>
          </cell>
          <cell r="J690">
            <v>5</v>
          </cell>
          <cell r="K690" t="str">
            <v>Tulosyksikkö</v>
          </cell>
          <cell r="L690">
            <v>24093</v>
          </cell>
          <cell r="M690" t="str">
            <v>Lähipalvelut</v>
          </cell>
          <cell r="N690">
            <v>24</v>
          </cell>
          <cell r="O690" t="str">
            <v>Oulun yliopisto</v>
          </cell>
          <cell r="P690">
            <v>2460</v>
          </cell>
          <cell r="Q690" t="str">
            <v>Johto ja palvelut</v>
          </cell>
          <cell r="R690">
            <v>24093</v>
          </cell>
          <cell r="S690" t="str">
            <v>Lähipalvelut</v>
          </cell>
          <cell r="T690" t="str">
            <v>Lähipalvelut</v>
          </cell>
        </row>
        <row r="691">
          <cell r="A691">
            <v>2409640</v>
          </cell>
          <cell r="B691" t="str">
            <v>Talouspalvelut lähipalvelutiimi</v>
          </cell>
          <cell r="C691" t="str">
            <v>Financial services local service team</v>
          </cell>
          <cell r="D691" t="str">
            <v>Financial services local st</v>
          </cell>
          <cell r="E691">
            <v>27</v>
          </cell>
          <cell r="F691">
            <v>2409640</v>
          </cell>
          <cell r="G691">
            <v>690</v>
          </cell>
          <cell r="H691">
            <v>42948</v>
          </cell>
          <cell r="I691">
            <v>2958465</v>
          </cell>
          <cell r="J691">
            <v>6</v>
          </cell>
          <cell r="K691" t="str">
            <v>Kustannuspaikka</v>
          </cell>
          <cell r="L691">
            <v>240964</v>
          </cell>
          <cell r="M691" t="str">
            <v>Talouspalvelut lähipalvelutiimi</v>
          </cell>
          <cell r="N691">
            <v>24</v>
          </cell>
          <cell r="O691" t="str">
            <v>Oulun yliopisto</v>
          </cell>
          <cell r="P691">
            <v>2460</v>
          </cell>
          <cell r="Q691" t="str">
            <v>Johto ja palvelut</v>
          </cell>
          <cell r="R691">
            <v>24093</v>
          </cell>
          <cell r="S691" t="str">
            <v>Lähipalvelut</v>
          </cell>
          <cell r="T691" t="str">
            <v>Lähipalvelut</v>
          </cell>
        </row>
        <row r="692">
          <cell r="A692">
            <v>240965</v>
          </cell>
          <cell r="B692" t="str">
            <v>Koulutuspalvelut lähipalvelutiimi TTK, LuTK, KaTK, ArkTK</v>
          </cell>
          <cell r="C692" t="str">
            <v>Education support local service team FTech, FSci, OMS, OSA</v>
          </cell>
          <cell r="D692" t="str">
            <v>Edu st FTech, FSci, OMS, OSA</v>
          </cell>
          <cell r="E692">
            <v>28</v>
          </cell>
          <cell r="F692">
            <v>240965</v>
          </cell>
          <cell r="G692">
            <v>691</v>
          </cell>
          <cell r="H692">
            <v>42948</v>
          </cell>
          <cell r="I692">
            <v>2958465</v>
          </cell>
          <cell r="J692">
            <v>5</v>
          </cell>
          <cell r="K692" t="str">
            <v>Tulosyksikkö</v>
          </cell>
          <cell r="L692">
            <v>24093</v>
          </cell>
          <cell r="M692" t="str">
            <v>Lähipalvelut</v>
          </cell>
          <cell r="N692">
            <v>24</v>
          </cell>
          <cell r="O692" t="str">
            <v>Oulun yliopisto</v>
          </cell>
          <cell r="P692">
            <v>2460</v>
          </cell>
          <cell r="Q692" t="str">
            <v>Johto ja palvelut</v>
          </cell>
          <cell r="R692">
            <v>24093</v>
          </cell>
          <cell r="S692" t="str">
            <v>Lähipalvelut</v>
          </cell>
          <cell r="T692" t="str">
            <v>Lähipalvelut</v>
          </cell>
        </row>
        <row r="693">
          <cell r="A693">
            <v>2409650</v>
          </cell>
          <cell r="B693" t="str">
            <v>Koulutuspalvelut lähipalvelutiimi TTK, LuTK, KaTK, ArkTK</v>
          </cell>
          <cell r="C693" t="str">
            <v>Education support local service team FTech, FSci, OMS, OSA</v>
          </cell>
          <cell r="D693" t="str">
            <v>Edu st FTech, FSci, OMS, OSA</v>
          </cell>
          <cell r="E693">
            <v>28</v>
          </cell>
          <cell r="F693">
            <v>2409650</v>
          </cell>
          <cell r="G693">
            <v>692</v>
          </cell>
          <cell r="H693">
            <v>42948</v>
          </cell>
          <cell r="I693">
            <v>2958465</v>
          </cell>
          <cell r="J693">
            <v>6</v>
          </cell>
          <cell r="K693" t="str">
            <v>Kustannuspaikka</v>
          </cell>
          <cell r="L693">
            <v>240965</v>
          </cell>
          <cell r="M693" t="str">
            <v>Koulutuspalvelut lähipalvelutiimi TTK, LuTK, KaTK, ArkTK</v>
          </cell>
          <cell r="N693">
            <v>24</v>
          </cell>
          <cell r="O693" t="str">
            <v>Oulun yliopisto</v>
          </cell>
          <cell r="P693">
            <v>2460</v>
          </cell>
          <cell r="Q693" t="str">
            <v>Johto ja palvelut</v>
          </cell>
          <cell r="R693">
            <v>24093</v>
          </cell>
          <cell r="S693" t="str">
            <v>Lähipalvelut</v>
          </cell>
          <cell r="T693" t="str">
            <v>Lähipalvelut</v>
          </cell>
        </row>
        <row r="694">
          <cell r="A694">
            <v>240966</v>
          </cell>
          <cell r="B694" t="str">
            <v>Koulutuspalvelut lähipalvelutiimi KTK, HuTK, OyKKK</v>
          </cell>
          <cell r="C694" t="str">
            <v>Education support local service team FEdu, FHum, OBS</v>
          </cell>
          <cell r="D694" t="str">
            <v>Edu st FEdu, FHum, OBS</v>
          </cell>
          <cell r="E694">
            <v>22</v>
          </cell>
          <cell r="F694">
            <v>240966</v>
          </cell>
          <cell r="G694">
            <v>693</v>
          </cell>
          <cell r="H694">
            <v>42948</v>
          </cell>
          <cell r="I694">
            <v>2958465</v>
          </cell>
          <cell r="J694">
            <v>5</v>
          </cell>
          <cell r="K694" t="str">
            <v>Tulosyksikkö</v>
          </cell>
          <cell r="L694">
            <v>24093</v>
          </cell>
          <cell r="M694" t="str">
            <v>Lähipalvelut</v>
          </cell>
          <cell r="N694">
            <v>24</v>
          </cell>
          <cell r="O694" t="str">
            <v>Oulun yliopisto</v>
          </cell>
          <cell r="P694">
            <v>2460</v>
          </cell>
          <cell r="Q694" t="str">
            <v>Johto ja palvelut</v>
          </cell>
          <cell r="R694">
            <v>24093</v>
          </cell>
          <cell r="S694" t="str">
            <v>Lähipalvelut</v>
          </cell>
          <cell r="T694" t="str">
            <v>Lähipalvelut</v>
          </cell>
        </row>
        <row r="695">
          <cell r="A695">
            <v>2409660</v>
          </cell>
          <cell r="B695" t="str">
            <v>Koulutuspalvelut lähipalvelutiimi KTK, HuTK, OyKKK</v>
          </cell>
          <cell r="C695" t="str">
            <v>Education support local service team FEdu, FHum, OBS</v>
          </cell>
          <cell r="D695" t="str">
            <v>Edu st FEdu, FHum, OBS</v>
          </cell>
          <cell r="E695">
            <v>22</v>
          </cell>
          <cell r="F695">
            <v>2409660</v>
          </cell>
          <cell r="G695">
            <v>694</v>
          </cell>
          <cell r="H695">
            <v>42948</v>
          </cell>
          <cell r="I695">
            <v>2958465</v>
          </cell>
          <cell r="J695">
            <v>6</v>
          </cell>
          <cell r="K695" t="str">
            <v>Kustannuspaikka</v>
          </cell>
          <cell r="L695">
            <v>240966</v>
          </cell>
          <cell r="M695" t="str">
            <v>Koulutuspalvelut lähipalvelutiimi KTK, HuTK, OyKKK</v>
          </cell>
          <cell r="N695">
            <v>24</v>
          </cell>
          <cell r="O695" t="str">
            <v>Oulun yliopisto</v>
          </cell>
          <cell r="P695">
            <v>2460</v>
          </cell>
          <cell r="Q695" t="str">
            <v>Johto ja palvelut</v>
          </cell>
          <cell r="R695">
            <v>24093</v>
          </cell>
          <cell r="S695" t="str">
            <v>Lähipalvelut</v>
          </cell>
          <cell r="T695" t="str">
            <v>Lähipalvelut</v>
          </cell>
        </row>
        <row r="696">
          <cell r="A696">
            <v>240967</v>
          </cell>
          <cell r="B696" t="str">
            <v>Koulutuspalvelut lähipalvelutiimi LTK, BMTK</v>
          </cell>
          <cell r="C696" t="str">
            <v>Education support local service team FMed, FBMM</v>
          </cell>
          <cell r="D696" t="str">
            <v>Edu st FMed, FBMM</v>
          </cell>
          <cell r="E696">
            <v>17</v>
          </cell>
          <cell r="F696">
            <v>240967</v>
          </cell>
          <cell r="G696">
            <v>695</v>
          </cell>
          <cell r="H696">
            <v>42948</v>
          </cell>
          <cell r="I696">
            <v>2958465</v>
          </cell>
          <cell r="J696">
            <v>5</v>
          </cell>
          <cell r="K696" t="str">
            <v>Tulosyksikkö</v>
          </cell>
          <cell r="L696">
            <v>24093</v>
          </cell>
          <cell r="M696" t="str">
            <v>Lähipalvelut</v>
          </cell>
          <cell r="N696">
            <v>24</v>
          </cell>
          <cell r="O696" t="str">
            <v>Oulun yliopisto</v>
          </cell>
          <cell r="P696">
            <v>2460</v>
          </cell>
          <cell r="Q696" t="str">
            <v>Johto ja palvelut</v>
          </cell>
          <cell r="R696">
            <v>24093</v>
          </cell>
          <cell r="S696" t="str">
            <v>Lähipalvelut</v>
          </cell>
          <cell r="T696" t="str">
            <v>Lähipalvelut</v>
          </cell>
        </row>
        <row r="697">
          <cell r="A697">
            <v>2409670</v>
          </cell>
          <cell r="B697" t="str">
            <v>Koulutuspalvelut lähipalvelutiimi LTK, BMTK</v>
          </cell>
          <cell r="C697" t="str">
            <v>Education support local service team FMed, FBMM</v>
          </cell>
          <cell r="D697" t="str">
            <v>Edu st FMed, FBMM</v>
          </cell>
          <cell r="E697">
            <v>17</v>
          </cell>
          <cell r="F697">
            <v>2409670</v>
          </cell>
          <cell r="G697">
            <v>696</v>
          </cell>
          <cell r="H697">
            <v>42948</v>
          </cell>
          <cell r="I697">
            <v>2958465</v>
          </cell>
          <cell r="J697">
            <v>6</v>
          </cell>
          <cell r="K697" t="str">
            <v>Kustannuspaikka</v>
          </cell>
          <cell r="L697">
            <v>240967</v>
          </cell>
          <cell r="M697" t="str">
            <v>Koulutuspalvelut lähipalvelutiimi LTK, BMTK</v>
          </cell>
          <cell r="N697">
            <v>24</v>
          </cell>
          <cell r="O697" t="str">
            <v>Oulun yliopisto</v>
          </cell>
          <cell r="P697">
            <v>2460</v>
          </cell>
          <cell r="Q697" t="str">
            <v>Johto ja palvelut</v>
          </cell>
          <cell r="R697">
            <v>24093</v>
          </cell>
          <cell r="S697" t="str">
            <v>Lähipalvelut</v>
          </cell>
          <cell r="T697" t="str">
            <v>Lähipalvelut</v>
          </cell>
        </row>
        <row r="698">
          <cell r="A698">
            <v>240968</v>
          </cell>
          <cell r="B698" t="str">
            <v>Koulutuspalvelut lähipalvelutiimi TSTK</v>
          </cell>
          <cell r="C698" t="str">
            <v>Education support local service team ITEE</v>
          </cell>
          <cell r="D698" t="str">
            <v>Edu st ITEE</v>
          </cell>
          <cell r="E698">
            <v>11</v>
          </cell>
          <cell r="F698">
            <v>240968</v>
          </cell>
          <cell r="G698">
            <v>697</v>
          </cell>
          <cell r="H698">
            <v>42948</v>
          </cell>
          <cell r="I698">
            <v>2958465</v>
          </cell>
          <cell r="J698">
            <v>5</v>
          </cell>
          <cell r="K698" t="str">
            <v>Tulosyksikkö</v>
          </cell>
          <cell r="L698">
            <v>24093</v>
          </cell>
          <cell r="M698" t="str">
            <v>Lähipalvelut</v>
          </cell>
          <cell r="N698">
            <v>24</v>
          </cell>
          <cell r="O698" t="str">
            <v>Oulun yliopisto</v>
          </cell>
          <cell r="P698">
            <v>2460</v>
          </cell>
          <cell r="Q698" t="str">
            <v>Johto ja palvelut</v>
          </cell>
          <cell r="R698">
            <v>24093</v>
          </cell>
          <cell r="S698" t="str">
            <v>Lähipalvelut</v>
          </cell>
          <cell r="T698" t="str">
            <v>Lähipalvelut</v>
          </cell>
        </row>
        <row r="699">
          <cell r="A699">
            <v>2409680</v>
          </cell>
          <cell r="B699" t="str">
            <v>Koulutuspalvelut lähipalvelutiimi TSTK</v>
          </cell>
          <cell r="C699" t="str">
            <v>Education support local service team ITEE</v>
          </cell>
          <cell r="D699" t="str">
            <v>Edu st ITEE</v>
          </cell>
          <cell r="E699">
            <v>11</v>
          </cell>
          <cell r="F699">
            <v>2409680</v>
          </cell>
          <cell r="G699">
            <v>698</v>
          </cell>
          <cell r="H699">
            <v>42948</v>
          </cell>
          <cell r="I699">
            <v>2958465</v>
          </cell>
          <cell r="J699">
            <v>6</v>
          </cell>
          <cell r="K699" t="str">
            <v>Kustannuspaikka</v>
          </cell>
          <cell r="L699">
            <v>240968</v>
          </cell>
          <cell r="M699" t="str">
            <v>Koulutuspalvelut lähipalvelutiimi TSTK</v>
          </cell>
          <cell r="N699">
            <v>24</v>
          </cell>
          <cell r="O699" t="str">
            <v>Oulun yliopisto</v>
          </cell>
          <cell r="P699">
            <v>2460</v>
          </cell>
          <cell r="Q699" t="str">
            <v>Johto ja palvelut</v>
          </cell>
          <cell r="R699">
            <v>24093</v>
          </cell>
          <cell r="S699" t="str">
            <v>Lähipalvelut</v>
          </cell>
          <cell r="T699" t="str">
            <v>Lähipalvelut</v>
          </cell>
        </row>
        <row r="700">
          <cell r="A700">
            <v>240969</v>
          </cell>
          <cell r="B700" t="str">
            <v>Controller lähipalvelutiimi</v>
          </cell>
          <cell r="C700" t="str">
            <v>Controller local service team</v>
          </cell>
          <cell r="D700" t="str">
            <v>Controller st</v>
          </cell>
          <cell r="E700">
            <v>13</v>
          </cell>
          <cell r="F700">
            <v>240969</v>
          </cell>
          <cell r="G700">
            <v>699</v>
          </cell>
          <cell r="H700">
            <v>42948</v>
          </cell>
          <cell r="I700">
            <v>2958465</v>
          </cell>
          <cell r="J700">
            <v>5</v>
          </cell>
          <cell r="K700" t="str">
            <v>Tulosyksikkö</v>
          </cell>
          <cell r="L700">
            <v>24093</v>
          </cell>
          <cell r="M700" t="str">
            <v>Lähipalvelut</v>
          </cell>
          <cell r="N700">
            <v>24</v>
          </cell>
          <cell r="O700" t="str">
            <v>Oulun yliopisto</v>
          </cell>
          <cell r="P700">
            <v>2460</v>
          </cell>
          <cell r="Q700" t="str">
            <v>Johto ja palvelut</v>
          </cell>
          <cell r="R700">
            <v>24093</v>
          </cell>
          <cell r="S700" t="str">
            <v>Lähipalvelut</v>
          </cell>
          <cell r="T700" t="str">
            <v>Lähipalvelut</v>
          </cell>
        </row>
        <row r="701">
          <cell r="A701">
            <v>2409690</v>
          </cell>
          <cell r="B701" t="str">
            <v>Controller lähipalvelutiimi</v>
          </cell>
          <cell r="C701" t="str">
            <v>Controller local service team</v>
          </cell>
          <cell r="D701" t="str">
            <v>Controller st</v>
          </cell>
          <cell r="E701">
            <v>13</v>
          </cell>
          <cell r="F701">
            <v>2409690</v>
          </cell>
          <cell r="G701">
            <v>700</v>
          </cell>
          <cell r="H701">
            <v>42948</v>
          </cell>
          <cell r="I701">
            <v>2958465</v>
          </cell>
          <cell r="J701">
            <v>6</v>
          </cell>
          <cell r="K701" t="str">
            <v>Kustannuspaikka</v>
          </cell>
          <cell r="L701">
            <v>240969</v>
          </cell>
          <cell r="M701" t="str">
            <v>Controller lähipalvelutiimi</v>
          </cell>
          <cell r="N701">
            <v>24</v>
          </cell>
          <cell r="O701" t="str">
            <v>Oulun yliopisto</v>
          </cell>
          <cell r="P701">
            <v>2460</v>
          </cell>
          <cell r="Q701" t="str">
            <v>Johto ja palvelut</v>
          </cell>
          <cell r="R701">
            <v>24093</v>
          </cell>
          <cell r="S701" t="str">
            <v>Lähipalvelut</v>
          </cell>
          <cell r="T701" t="str">
            <v>Lähipalvelut</v>
          </cell>
        </row>
        <row r="702">
          <cell r="A702">
            <v>240720</v>
          </cell>
          <cell r="B702" t="str">
            <v>Center for Health and Technology 31.12.2017 saakka</v>
          </cell>
          <cell r="C702" t="str">
            <v>Center for Health and Technology, until 31.12.2015</v>
          </cell>
          <cell r="D702" t="str">
            <v>CHT</v>
          </cell>
          <cell r="E702">
            <v>3</v>
          </cell>
          <cell r="F702">
            <v>240720</v>
          </cell>
          <cell r="G702">
            <v>701</v>
          </cell>
          <cell r="H702">
            <v>40756</v>
          </cell>
          <cell r="I702">
            <v>43100</v>
          </cell>
          <cell r="J702">
            <v>5</v>
          </cell>
          <cell r="K702" t="str">
            <v>Tulosyksikkö</v>
          </cell>
          <cell r="L702">
            <v>24092</v>
          </cell>
          <cell r="M702" t="str">
            <v>Johto ja palvelut</v>
          </cell>
          <cell r="N702">
            <v>24</v>
          </cell>
          <cell r="O702" t="str">
            <v>Oulun yliopisto</v>
          </cell>
          <cell r="P702">
            <v>2460</v>
          </cell>
          <cell r="Q702" t="str">
            <v>Johto ja palvelut</v>
          </cell>
          <cell r="R702">
            <v>24092</v>
          </cell>
          <cell r="S702" t="str">
            <v>Johto ja palvelut</v>
          </cell>
          <cell r="T702" t="str">
            <v>Johto ja palvelut</v>
          </cell>
        </row>
        <row r="703">
          <cell r="A703">
            <v>2407200</v>
          </cell>
          <cell r="B703" t="str">
            <v>Center for Health and Technology 31.12.2017 saakka</v>
          </cell>
          <cell r="C703" t="str">
            <v>Center for Health and Technology, until 31.12.2015</v>
          </cell>
          <cell r="D703" t="str">
            <v>CHT</v>
          </cell>
          <cell r="E703">
            <v>3</v>
          </cell>
          <cell r="F703">
            <v>2407200</v>
          </cell>
          <cell r="G703">
            <v>702</v>
          </cell>
          <cell r="H703">
            <v>40756</v>
          </cell>
          <cell r="I703">
            <v>43100</v>
          </cell>
          <cell r="J703">
            <v>6</v>
          </cell>
          <cell r="K703" t="str">
            <v>Kustannuspaikka</v>
          </cell>
          <cell r="L703">
            <v>240720</v>
          </cell>
          <cell r="M703" t="str">
            <v>Center for Health and Technology 31.12.2017 saakka</v>
          </cell>
          <cell r="N703">
            <v>24</v>
          </cell>
          <cell r="O703" t="str">
            <v>Oulun yliopisto</v>
          </cell>
          <cell r="P703">
            <v>2460</v>
          </cell>
          <cell r="Q703" t="str">
            <v>Johto ja palvelut</v>
          </cell>
          <cell r="R703">
            <v>24092</v>
          </cell>
          <cell r="S703" t="str">
            <v>Johto ja palvelut</v>
          </cell>
          <cell r="T703" t="str">
            <v>Johto ja palvelut</v>
          </cell>
        </row>
        <row r="704">
          <cell r="A704">
            <v>240775</v>
          </cell>
          <cell r="B704" t="str">
            <v>CEE Innovaatiokeskittymä 31.12.2017 saakka</v>
          </cell>
          <cell r="C704" t="str">
            <v>Centre for Environment and Energy, until 31.12.2017</v>
          </cell>
          <cell r="D704" t="str">
            <v>CEE</v>
          </cell>
          <cell r="E704">
            <v>3</v>
          </cell>
          <cell r="F704">
            <v>240775</v>
          </cell>
          <cell r="G704">
            <v>703</v>
          </cell>
          <cell r="H704">
            <v>40909</v>
          </cell>
          <cell r="I704">
            <v>43100</v>
          </cell>
          <cell r="J704">
            <v>5</v>
          </cell>
          <cell r="K704" t="str">
            <v>Tulosyksikkö</v>
          </cell>
          <cell r="L704">
            <v>24092</v>
          </cell>
          <cell r="M704" t="str">
            <v>Johto ja palvelut</v>
          </cell>
          <cell r="N704">
            <v>24</v>
          </cell>
          <cell r="O704" t="str">
            <v>Oulun yliopisto</v>
          </cell>
          <cell r="P704">
            <v>2460</v>
          </cell>
          <cell r="Q704" t="str">
            <v>Johto ja palvelut</v>
          </cell>
          <cell r="R704">
            <v>24092</v>
          </cell>
          <cell r="S704" t="str">
            <v>Johto ja palvelut</v>
          </cell>
          <cell r="T704" t="str">
            <v>Johto ja palvelut</v>
          </cell>
        </row>
        <row r="705">
          <cell r="A705">
            <v>2407750</v>
          </cell>
          <cell r="B705" t="str">
            <v>CEE Innovaatiokeskittymä 31.12.2017 saakka</v>
          </cell>
          <cell r="C705" t="str">
            <v>Centre for Environment and Energy, until 31.12.2017</v>
          </cell>
          <cell r="D705" t="str">
            <v>CEE</v>
          </cell>
          <cell r="E705">
            <v>3</v>
          </cell>
          <cell r="F705">
            <v>2407750</v>
          </cell>
          <cell r="G705">
            <v>704</v>
          </cell>
          <cell r="H705">
            <v>40909</v>
          </cell>
          <cell r="I705">
            <v>43100</v>
          </cell>
          <cell r="J705">
            <v>6</v>
          </cell>
          <cell r="K705" t="str">
            <v>Kustannuspaikka</v>
          </cell>
          <cell r="L705">
            <v>240775</v>
          </cell>
          <cell r="M705" t="str">
            <v>CEE Innovaatiokeskittymä 31.12.2017 saakka</v>
          </cell>
          <cell r="N705">
            <v>24</v>
          </cell>
          <cell r="O705" t="str">
            <v>Oulun yliopisto</v>
          </cell>
          <cell r="P705">
            <v>2460</v>
          </cell>
          <cell r="Q705" t="str">
            <v>Johto ja palvelut</v>
          </cell>
          <cell r="R705">
            <v>24092</v>
          </cell>
          <cell r="S705" t="str">
            <v>Johto ja palvelut</v>
          </cell>
          <cell r="T705" t="str">
            <v>Johto ja palvelut</v>
          </cell>
        </row>
        <row r="706">
          <cell r="A706">
            <v>2409236</v>
          </cell>
          <cell r="B706" t="str">
            <v>Opetuksen tuki 31.7.2017 saakka</v>
          </cell>
          <cell r="C706" t="str">
            <v>Teaching Support Management, until 31.7.2017</v>
          </cell>
          <cell r="D706" t="str">
            <v>Teaching Support Management</v>
          </cell>
          <cell r="E706">
            <v>27</v>
          </cell>
          <cell r="F706">
            <v>2409236</v>
          </cell>
          <cell r="G706">
            <v>705</v>
          </cell>
          <cell r="H706">
            <v>40909</v>
          </cell>
          <cell r="I706">
            <v>42947</v>
          </cell>
          <cell r="J706">
            <v>6</v>
          </cell>
          <cell r="K706" t="str">
            <v>Kustannuspaikka</v>
          </cell>
          <cell r="L706">
            <v>240923</v>
          </cell>
          <cell r="M706" t="str">
            <v>Koulutuspalvelut</v>
          </cell>
          <cell r="N706">
            <v>24</v>
          </cell>
          <cell r="O706" t="str">
            <v>Oulun yliopisto</v>
          </cell>
          <cell r="P706">
            <v>2460</v>
          </cell>
          <cell r="Q706" t="str">
            <v>Johto ja palvelut</v>
          </cell>
          <cell r="R706">
            <v>24092</v>
          </cell>
          <cell r="S706" t="str">
            <v>Johto ja palvelut</v>
          </cell>
          <cell r="T706" t="str">
            <v>Johto ja palvelut</v>
          </cell>
        </row>
        <row r="707">
          <cell r="A707">
            <v>2409237</v>
          </cell>
          <cell r="B707" t="str">
            <v>Opiskelijavalinta 31.7.2017 saakka</v>
          </cell>
          <cell r="C707" t="str">
            <v>Admissions, until 31.7.2017</v>
          </cell>
          <cell r="D707" t="str">
            <v>Admissions</v>
          </cell>
          <cell r="E707">
            <v>10</v>
          </cell>
          <cell r="F707">
            <v>2409237</v>
          </cell>
          <cell r="G707">
            <v>706</v>
          </cell>
          <cell r="H707">
            <v>40909</v>
          </cell>
          <cell r="I707">
            <v>42947</v>
          </cell>
          <cell r="J707">
            <v>6</v>
          </cell>
          <cell r="K707" t="str">
            <v>Kustannuspaikka</v>
          </cell>
          <cell r="L707">
            <v>240923</v>
          </cell>
          <cell r="M707" t="str">
            <v>Koulutuspalvelut</v>
          </cell>
          <cell r="N707">
            <v>24</v>
          </cell>
          <cell r="O707" t="str">
            <v>Oulun yliopisto</v>
          </cell>
          <cell r="P707">
            <v>2460</v>
          </cell>
          <cell r="Q707" t="str">
            <v>Johto ja palvelut</v>
          </cell>
          <cell r="R707">
            <v>24092</v>
          </cell>
          <cell r="S707" t="str">
            <v>Johto ja palvelut</v>
          </cell>
          <cell r="T707" t="str">
            <v>Johto ja palvelut</v>
          </cell>
        </row>
        <row r="708">
          <cell r="A708">
            <v>2409238</v>
          </cell>
          <cell r="B708" t="str">
            <v>Opiskeluoikeuden ylläpito 31.7.2017 saakka</v>
          </cell>
          <cell r="C708" t="str">
            <v>Enrolment and Registration Data Management, until 31.7.2017</v>
          </cell>
          <cell r="D708" t="str">
            <v>Enrolment and Registrat. Data</v>
          </cell>
          <cell r="E708">
            <v>29</v>
          </cell>
          <cell r="F708">
            <v>2409238</v>
          </cell>
          <cell r="G708">
            <v>707</v>
          </cell>
          <cell r="H708">
            <v>40909</v>
          </cell>
          <cell r="I708">
            <v>42947</v>
          </cell>
          <cell r="J708">
            <v>6</v>
          </cell>
          <cell r="K708" t="str">
            <v>Kustannuspaikka</v>
          </cell>
          <cell r="L708">
            <v>240923</v>
          </cell>
          <cell r="M708" t="str">
            <v>Koulutuspalvelut</v>
          </cell>
          <cell r="N708">
            <v>24</v>
          </cell>
          <cell r="O708" t="str">
            <v>Oulun yliopisto</v>
          </cell>
          <cell r="P708">
            <v>2460</v>
          </cell>
          <cell r="Q708" t="str">
            <v>Johto ja palvelut</v>
          </cell>
          <cell r="R708">
            <v>24092</v>
          </cell>
          <cell r="S708" t="str">
            <v>Johto ja palvelut</v>
          </cell>
          <cell r="T708" t="str">
            <v>Johto ja palvelut</v>
          </cell>
        </row>
        <row r="709">
          <cell r="A709">
            <v>2409239</v>
          </cell>
          <cell r="B709" t="str">
            <v>Opiskelun tuki 31.7.2017 saakka</v>
          </cell>
          <cell r="C709" t="str">
            <v>Student Support Management, until 31.7.2017</v>
          </cell>
          <cell r="D709" t="str">
            <v>Student Support Management</v>
          </cell>
          <cell r="E709">
            <v>26</v>
          </cell>
          <cell r="F709">
            <v>2409239</v>
          </cell>
          <cell r="G709">
            <v>708</v>
          </cell>
          <cell r="H709">
            <v>40909</v>
          </cell>
          <cell r="I709">
            <v>42947</v>
          </cell>
          <cell r="J709">
            <v>6</v>
          </cell>
          <cell r="K709" t="str">
            <v>Kustannuspaikka</v>
          </cell>
          <cell r="L709">
            <v>240923</v>
          </cell>
          <cell r="M709" t="str">
            <v>Koulutuspalvelut</v>
          </cell>
          <cell r="N709">
            <v>24</v>
          </cell>
          <cell r="O709" t="str">
            <v>Oulun yliopisto</v>
          </cell>
          <cell r="P709">
            <v>2460</v>
          </cell>
          <cell r="Q709" t="str">
            <v>Johto ja palvelut</v>
          </cell>
          <cell r="R709">
            <v>24092</v>
          </cell>
          <cell r="S709" t="str">
            <v>Johto ja palvelut</v>
          </cell>
          <cell r="T709" t="str">
            <v>Johto ja palvelut</v>
          </cell>
        </row>
        <row r="710">
          <cell r="A710">
            <v>240943</v>
          </cell>
          <cell r="B710" t="str">
            <v>Palvelupisteet talouspalvelut 31.7.2017 saakka</v>
          </cell>
          <cell r="C710" t="str">
            <v>Secretariats, Financial Management, until 31.7.2017</v>
          </cell>
          <cell r="D710" t="str">
            <v>Financial, Secretariat</v>
          </cell>
          <cell r="E710">
            <v>22</v>
          </cell>
          <cell r="F710">
            <v>240943</v>
          </cell>
          <cell r="G710">
            <v>709</v>
          </cell>
          <cell r="H710">
            <v>41000</v>
          </cell>
          <cell r="I710">
            <v>42947</v>
          </cell>
          <cell r="J710">
            <v>5</v>
          </cell>
          <cell r="K710" t="str">
            <v>Tulosyksikkö</v>
          </cell>
          <cell r="L710">
            <v>24092</v>
          </cell>
          <cell r="M710" t="str">
            <v>Johto ja palvelut</v>
          </cell>
          <cell r="N710">
            <v>24</v>
          </cell>
          <cell r="O710" t="str">
            <v>Oulun yliopisto</v>
          </cell>
          <cell r="P710">
            <v>2460</v>
          </cell>
          <cell r="Q710" t="str">
            <v>Johto ja palvelut</v>
          </cell>
          <cell r="R710">
            <v>24092</v>
          </cell>
          <cell r="S710" t="str">
            <v>Johto ja palvelut</v>
          </cell>
          <cell r="T710" t="str">
            <v>Johto ja palvelut</v>
          </cell>
        </row>
        <row r="711">
          <cell r="A711">
            <v>2409433</v>
          </cell>
          <cell r="B711" t="str">
            <v>Taloushallinto keskitetyt talouspalvelut palvelupiste 31.7.2017 saakka</v>
          </cell>
          <cell r="C711" t="str">
            <v>Centralized Financial Services, Secretariat, until 31.7.2017</v>
          </cell>
          <cell r="D711" t="str">
            <v>Financial, Secretariat</v>
          </cell>
          <cell r="E711">
            <v>22</v>
          </cell>
          <cell r="F711">
            <v>2409433</v>
          </cell>
          <cell r="G711">
            <v>710</v>
          </cell>
          <cell r="H711">
            <v>39814</v>
          </cell>
          <cell r="I711">
            <v>42947</v>
          </cell>
          <cell r="J711">
            <v>6</v>
          </cell>
          <cell r="K711" t="str">
            <v>Kustannuspaikka</v>
          </cell>
          <cell r="L711">
            <v>240943</v>
          </cell>
          <cell r="M711" t="str">
            <v>Palvelupisteet talouspalvelut 31.7.2017 saakka</v>
          </cell>
          <cell r="N711">
            <v>24</v>
          </cell>
          <cell r="O711" t="str">
            <v>Oulun yliopisto</v>
          </cell>
          <cell r="P711">
            <v>2460</v>
          </cell>
          <cell r="Q711" t="str">
            <v>Johto ja palvelut</v>
          </cell>
          <cell r="R711">
            <v>24092</v>
          </cell>
          <cell r="S711" t="str">
            <v>Johto ja palvelut</v>
          </cell>
          <cell r="T711" t="str">
            <v>Johto ja palvelut</v>
          </cell>
        </row>
        <row r="712">
          <cell r="A712">
            <v>2409473</v>
          </cell>
          <cell r="B712" t="str">
            <v>Tutkimuksen taloudelliset tukipalvelut 31.7.2017 saakka</v>
          </cell>
          <cell r="C712" t="str">
            <v>Research Support, Financial Services, until 31.7.2017</v>
          </cell>
          <cell r="D712" t="str">
            <v>Research Support, Financial</v>
          </cell>
          <cell r="E712">
            <v>27</v>
          </cell>
          <cell r="F712">
            <v>2409473</v>
          </cell>
          <cell r="G712">
            <v>711</v>
          </cell>
          <cell r="H712">
            <v>41275</v>
          </cell>
          <cell r="I712">
            <v>42947</v>
          </cell>
          <cell r="J712">
            <v>6</v>
          </cell>
          <cell r="K712" t="str">
            <v>Kustannuspaikka</v>
          </cell>
          <cell r="L712">
            <v>240943</v>
          </cell>
          <cell r="M712" t="str">
            <v>Palvelupisteet talouspalvelut 31.7.2017 saakka</v>
          </cell>
          <cell r="N712">
            <v>24</v>
          </cell>
          <cell r="O712" t="str">
            <v>Oulun yliopisto</v>
          </cell>
          <cell r="P712">
            <v>2460</v>
          </cell>
          <cell r="Q712" t="str">
            <v>Johto ja palvelut</v>
          </cell>
          <cell r="R712">
            <v>24092</v>
          </cell>
          <cell r="S712" t="str">
            <v>Johto ja palvelut</v>
          </cell>
          <cell r="T712" t="str">
            <v>Johto ja palvelut</v>
          </cell>
        </row>
        <row r="713">
          <cell r="A713">
            <v>2409245</v>
          </cell>
          <cell r="B713" t="str">
            <v>Innovaatiopalvelut 31.12.2017 saakka</v>
          </cell>
          <cell r="C713" t="str">
            <v>Innovation Services, until 31.12.2017</v>
          </cell>
          <cell r="D713" t="str">
            <v>Innovation Services</v>
          </cell>
          <cell r="E713">
            <v>19</v>
          </cell>
          <cell r="F713">
            <v>2409245</v>
          </cell>
          <cell r="G713">
            <v>712</v>
          </cell>
          <cell r="H713">
            <v>41365</v>
          </cell>
          <cell r="I713">
            <v>43100</v>
          </cell>
          <cell r="J713">
            <v>6</v>
          </cell>
          <cell r="K713" t="str">
            <v>Kustannuspaikka</v>
          </cell>
          <cell r="L713">
            <v>240949</v>
          </cell>
          <cell r="M713" t="str">
            <v>Yrittäjyyspalvelut</v>
          </cell>
          <cell r="N713">
            <v>24</v>
          </cell>
          <cell r="O713" t="str">
            <v>Oulun yliopisto</v>
          </cell>
          <cell r="P713">
            <v>2460</v>
          </cell>
          <cell r="Q713" t="str">
            <v>Johto ja palvelut</v>
          </cell>
          <cell r="R713">
            <v>24092</v>
          </cell>
          <cell r="S713" t="str">
            <v>Johto ja palvelut</v>
          </cell>
          <cell r="T713" t="str">
            <v>Johto ja palvelut</v>
          </cell>
        </row>
        <row r="714">
          <cell r="A714">
            <v>2409215</v>
          </cell>
          <cell r="B714" t="str">
            <v>Asiakirjahallinto 31.12.2014 saakka</v>
          </cell>
          <cell r="C714" t="str">
            <v>Records Management, until 31.12.2014</v>
          </cell>
          <cell r="D714" t="str">
            <v>Records Management</v>
          </cell>
          <cell r="E714">
            <v>18</v>
          </cell>
          <cell r="F714">
            <v>2409215</v>
          </cell>
          <cell r="G714">
            <v>713</v>
          </cell>
          <cell r="H714">
            <v>39814</v>
          </cell>
          <cell r="I714">
            <v>42004</v>
          </cell>
          <cell r="J714">
            <v>6</v>
          </cell>
          <cell r="K714" t="str">
            <v>Kustannuspaikka</v>
          </cell>
          <cell r="L714">
            <v>240921</v>
          </cell>
          <cell r="M714" t="str">
            <v>Johto ja palvelut - yhteiset</v>
          </cell>
          <cell r="N714">
            <v>24</v>
          </cell>
          <cell r="O714" t="str">
            <v>Oulun yliopisto</v>
          </cell>
          <cell r="P714">
            <v>2460</v>
          </cell>
          <cell r="Q714" t="str">
            <v>Johto ja palvelut</v>
          </cell>
          <cell r="R714">
            <v>24092</v>
          </cell>
          <cell r="S714" t="str">
            <v>Johto ja palvelut</v>
          </cell>
          <cell r="T714" t="str">
            <v>Johto ja palvelut</v>
          </cell>
        </row>
        <row r="715">
          <cell r="A715">
            <v>2409231</v>
          </cell>
          <cell r="B715" t="str">
            <v>Opintoasiat ja hakijapalvelut 31.12.2011 saakka</v>
          </cell>
          <cell r="C715" t="str">
            <v>Study and Applicant Services, until 31.12.2011</v>
          </cell>
          <cell r="D715" t="str">
            <v>Study and Applicant Services</v>
          </cell>
          <cell r="E715">
            <v>28</v>
          </cell>
          <cell r="F715">
            <v>2409231</v>
          </cell>
          <cell r="G715">
            <v>714</v>
          </cell>
          <cell r="H715">
            <v>39814</v>
          </cell>
          <cell r="I715">
            <v>40908</v>
          </cell>
          <cell r="J715">
            <v>6</v>
          </cell>
          <cell r="K715" t="str">
            <v>Kustannuspaikka</v>
          </cell>
          <cell r="L715">
            <v>240923</v>
          </cell>
          <cell r="M715" t="str">
            <v>Koulutuspalvelut</v>
          </cell>
          <cell r="N715">
            <v>24</v>
          </cell>
          <cell r="O715" t="str">
            <v>Oulun yliopisto</v>
          </cell>
          <cell r="P715">
            <v>2460</v>
          </cell>
          <cell r="Q715" t="str">
            <v>Johto ja palvelut</v>
          </cell>
          <cell r="R715">
            <v>24092</v>
          </cell>
          <cell r="S715" t="str">
            <v>Johto ja palvelut</v>
          </cell>
          <cell r="T715" t="str">
            <v>Johto ja palvelut</v>
          </cell>
        </row>
        <row r="716">
          <cell r="A716">
            <v>2409232</v>
          </cell>
          <cell r="B716" t="str">
            <v>Opintotuki (entinen työelämäpalvelut) 31.7.2016 saakka</v>
          </cell>
          <cell r="C716" t="str">
            <v>Study Grants, until 31.7.2016</v>
          </cell>
          <cell r="D716" t="str">
            <v>Study Grants</v>
          </cell>
          <cell r="E716">
            <v>12</v>
          </cell>
          <cell r="F716">
            <v>2409232</v>
          </cell>
          <cell r="G716">
            <v>715</v>
          </cell>
          <cell r="H716">
            <v>39814</v>
          </cell>
          <cell r="I716">
            <v>42582</v>
          </cell>
          <cell r="J716">
            <v>6</v>
          </cell>
          <cell r="K716" t="str">
            <v>Kustannuspaikka</v>
          </cell>
          <cell r="L716">
            <v>240923</v>
          </cell>
          <cell r="M716" t="str">
            <v>Koulutuspalvelut</v>
          </cell>
          <cell r="N716">
            <v>24</v>
          </cell>
          <cell r="O716" t="str">
            <v>Oulun yliopisto</v>
          </cell>
          <cell r="P716">
            <v>2460</v>
          </cell>
          <cell r="Q716" t="str">
            <v>Johto ja palvelut</v>
          </cell>
          <cell r="R716">
            <v>24092</v>
          </cell>
          <cell r="S716" t="str">
            <v>Johto ja palvelut</v>
          </cell>
          <cell r="T716" t="str">
            <v>Johto ja palvelut</v>
          </cell>
        </row>
        <row r="717">
          <cell r="A717">
            <v>2409233</v>
          </cell>
          <cell r="B717" t="str">
            <v>Kansainväliset palvelut 31.12.2011 saakka</v>
          </cell>
          <cell r="C717" t="str">
            <v>International Relations, until 31.12.2011</v>
          </cell>
          <cell r="D717" t="str">
            <v>International Relations</v>
          </cell>
          <cell r="E717">
            <v>23</v>
          </cell>
          <cell r="F717">
            <v>2409233</v>
          </cell>
          <cell r="G717">
            <v>716</v>
          </cell>
          <cell r="H717">
            <v>39814</v>
          </cell>
          <cell r="I717">
            <v>40908</v>
          </cell>
          <cell r="J717">
            <v>6</v>
          </cell>
          <cell r="K717" t="str">
            <v>Kustannuspaikka</v>
          </cell>
          <cell r="L717">
            <v>240923</v>
          </cell>
          <cell r="M717" t="str">
            <v>Koulutuspalvelut</v>
          </cell>
          <cell r="N717">
            <v>24</v>
          </cell>
          <cell r="O717" t="str">
            <v>Oulun yliopisto</v>
          </cell>
          <cell r="P717">
            <v>2460</v>
          </cell>
          <cell r="Q717" t="str">
            <v>Johto ja palvelut</v>
          </cell>
          <cell r="R717">
            <v>24092</v>
          </cell>
          <cell r="S717" t="str">
            <v>Johto ja palvelut</v>
          </cell>
          <cell r="T717" t="str">
            <v>Johto ja palvelut</v>
          </cell>
        </row>
        <row r="718">
          <cell r="A718">
            <v>2409234</v>
          </cell>
          <cell r="B718" t="str">
            <v>Opetuksen kehittäminen 31.12.2011 saakka</v>
          </cell>
          <cell r="C718" t="str">
            <v>Teaching Development, until 31.12.2011</v>
          </cell>
          <cell r="D718" t="str">
            <v>Teaching Development</v>
          </cell>
          <cell r="E718">
            <v>20</v>
          </cell>
          <cell r="F718">
            <v>2409234</v>
          </cell>
          <cell r="G718">
            <v>717</v>
          </cell>
          <cell r="H718">
            <v>39814</v>
          </cell>
          <cell r="I718">
            <v>40908</v>
          </cell>
          <cell r="J718">
            <v>6</v>
          </cell>
          <cell r="K718" t="str">
            <v>Kustannuspaikka</v>
          </cell>
          <cell r="L718">
            <v>240923</v>
          </cell>
          <cell r="M718" t="str">
            <v>Koulutuspalvelut</v>
          </cell>
          <cell r="N718">
            <v>24</v>
          </cell>
          <cell r="O718" t="str">
            <v>Oulun yliopisto</v>
          </cell>
          <cell r="P718">
            <v>2460</v>
          </cell>
          <cell r="Q718" t="str">
            <v>Johto ja palvelut</v>
          </cell>
          <cell r="R718">
            <v>24092</v>
          </cell>
          <cell r="S718" t="str">
            <v>Johto ja palvelut</v>
          </cell>
          <cell r="T718" t="str">
            <v>Johto ja palvelut</v>
          </cell>
        </row>
        <row r="719">
          <cell r="A719">
            <v>2409235</v>
          </cell>
          <cell r="B719" t="str">
            <v>Tietojärjestelmäpalvelu 31.12.2011 saakka</v>
          </cell>
          <cell r="C719" t="str">
            <v>IT Services, until 31.12.2011</v>
          </cell>
          <cell r="D719" t="str">
            <v>IT Services</v>
          </cell>
          <cell r="E719">
            <v>11</v>
          </cell>
          <cell r="F719">
            <v>2409235</v>
          </cell>
          <cell r="G719">
            <v>718</v>
          </cell>
          <cell r="H719">
            <v>39814</v>
          </cell>
          <cell r="I719">
            <v>40908</v>
          </cell>
          <cell r="J719">
            <v>6</v>
          </cell>
          <cell r="K719" t="str">
            <v>Kustannuspaikka</v>
          </cell>
          <cell r="L719">
            <v>240923</v>
          </cell>
          <cell r="M719" t="str">
            <v>Koulutuspalvelut</v>
          </cell>
          <cell r="N719">
            <v>24</v>
          </cell>
          <cell r="O719" t="str">
            <v>Oulun yliopisto</v>
          </cell>
          <cell r="P719">
            <v>2460</v>
          </cell>
          <cell r="Q719" t="str">
            <v>Johto ja palvelut</v>
          </cell>
          <cell r="R719">
            <v>24092</v>
          </cell>
          <cell r="S719" t="str">
            <v>Johto ja palvelut</v>
          </cell>
          <cell r="T719" t="str">
            <v>Johto ja palvelut</v>
          </cell>
        </row>
        <row r="720">
          <cell r="A720">
            <v>240926</v>
          </cell>
          <cell r="B720" t="str">
            <v>Oulun yliopistopaino 31.12.2010 saakka</v>
          </cell>
          <cell r="C720" t="str">
            <v>Oulu University Press, until 31.12.2010</v>
          </cell>
          <cell r="D720" t="str">
            <v>Oulu University Press</v>
          </cell>
          <cell r="E720">
            <v>21</v>
          </cell>
          <cell r="F720">
            <v>240926</v>
          </cell>
          <cell r="G720">
            <v>719</v>
          </cell>
          <cell r="H720">
            <v>34700</v>
          </cell>
          <cell r="I720">
            <v>40543</v>
          </cell>
          <cell r="J720">
            <v>5</v>
          </cell>
          <cell r="K720" t="str">
            <v>Tulosyksikkö</v>
          </cell>
          <cell r="L720">
            <v>24092</v>
          </cell>
          <cell r="M720" t="str">
            <v>Johto ja palvelut</v>
          </cell>
          <cell r="N720">
            <v>24</v>
          </cell>
          <cell r="O720" t="str">
            <v>Oulun yliopisto</v>
          </cell>
          <cell r="P720">
            <v>2460</v>
          </cell>
          <cell r="Q720" t="str">
            <v>Johto ja palvelut</v>
          </cell>
          <cell r="R720">
            <v>24092</v>
          </cell>
          <cell r="S720" t="str">
            <v>Johto ja palvelut</v>
          </cell>
          <cell r="T720" t="str">
            <v>Johto ja palvelut</v>
          </cell>
        </row>
        <row r="721">
          <cell r="A721">
            <v>2409260</v>
          </cell>
          <cell r="B721" t="str">
            <v>Oulun yliopistopaino 31.12.2010 saakka</v>
          </cell>
          <cell r="C721" t="str">
            <v>Oulu University Press, until 31.12.2010</v>
          </cell>
          <cell r="D721" t="str">
            <v>Oulu University Press</v>
          </cell>
          <cell r="E721">
            <v>21</v>
          </cell>
          <cell r="F721">
            <v>2409260</v>
          </cell>
          <cell r="G721">
            <v>720</v>
          </cell>
          <cell r="H721">
            <v>39814</v>
          </cell>
          <cell r="I721">
            <v>40543</v>
          </cell>
          <cell r="J721">
            <v>6</v>
          </cell>
          <cell r="K721" t="str">
            <v>Kustannuspaikka</v>
          </cell>
          <cell r="L721">
            <v>240926</v>
          </cell>
          <cell r="M721" t="str">
            <v>Oulun yliopistopaino 31.12.2010 saakka</v>
          </cell>
          <cell r="N721">
            <v>24</v>
          </cell>
          <cell r="O721" t="str">
            <v>Oulun yliopisto</v>
          </cell>
          <cell r="P721">
            <v>2460</v>
          </cell>
          <cell r="Q721" t="str">
            <v>Johto ja palvelut</v>
          </cell>
          <cell r="R721">
            <v>24092</v>
          </cell>
          <cell r="S721" t="str">
            <v>Johto ja palvelut</v>
          </cell>
          <cell r="T721" t="str">
            <v>Johto ja palvelut</v>
          </cell>
        </row>
        <row r="722">
          <cell r="A722">
            <v>2409310</v>
          </cell>
          <cell r="B722" t="str">
            <v>Kampuslisenssit 31.12.2012 saakka</v>
          </cell>
          <cell r="C722" t="str">
            <v>Campus Licences, until 31.12.2012</v>
          </cell>
          <cell r="D722" t="str">
            <v>Campus Licences</v>
          </cell>
          <cell r="E722">
            <v>15</v>
          </cell>
          <cell r="F722">
            <v>2409310</v>
          </cell>
          <cell r="G722">
            <v>721</v>
          </cell>
          <cell r="H722">
            <v>39814</v>
          </cell>
          <cell r="I722">
            <v>41274</v>
          </cell>
          <cell r="J722">
            <v>6</v>
          </cell>
          <cell r="K722" t="str">
            <v>Kustannuspaikka</v>
          </cell>
          <cell r="L722">
            <v>240930</v>
          </cell>
          <cell r="M722" t="str">
            <v>Tietohallintopalvelut</v>
          </cell>
          <cell r="N722">
            <v>24</v>
          </cell>
          <cell r="O722" t="str">
            <v>Oulun yliopisto</v>
          </cell>
          <cell r="P722">
            <v>2460</v>
          </cell>
          <cell r="Q722" t="str">
            <v>Johto ja palvelut</v>
          </cell>
          <cell r="R722">
            <v>24092</v>
          </cell>
          <cell r="S722" t="str">
            <v>Johto ja palvelut</v>
          </cell>
          <cell r="T722" t="str">
            <v>Johto ja palvelut</v>
          </cell>
        </row>
        <row r="723">
          <cell r="A723">
            <v>2409320</v>
          </cell>
          <cell r="B723" t="str">
            <v>Neuvonta- ja tiedotuspalvelut 31.12.2012 saakka</v>
          </cell>
          <cell r="C723" t="str">
            <v>Helpdesk and Information Services, until 31.12.2012</v>
          </cell>
          <cell r="D723" t="str">
            <v>Helpdesk and Information Serv.</v>
          </cell>
          <cell r="E723">
            <v>30</v>
          </cell>
          <cell r="F723">
            <v>2409320</v>
          </cell>
          <cell r="G723">
            <v>722</v>
          </cell>
          <cell r="H723">
            <v>39814</v>
          </cell>
          <cell r="I723">
            <v>41274</v>
          </cell>
          <cell r="J723">
            <v>6</v>
          </cell>
          <cell r="K723" t="str">
            <v>Kustannuspaikka</v>
          </cell>
          <cell r="L723">
            <v>240930</v>
          </cell>
          <cell r="M723" t="str">
            <v>Tietohallintopalvelut</v>
          </cell>
          <cell r="N723">
            <v>24</v>
          </cell>
          <cell r="O723" t="str">
            <v>Oulun yliopisto</v>
          </cell>
          <cell r="P723">
            <v>2460</v>
          </cell>
          <cell r="Q723" t="str">
            <v>Johto ja palvelut</v>
          </cell>
          <cell r="R723">
            <v>24092</v>
          </cell>
          <cell r="S723" t="str">
            <v>Johto ja palvelut</v>
          </cell>
          <cell r="T723" t="str">
            <v>Johto ja palvelut</v>
          </cell>
        </row>
        <row r="724">
          <cell r="A724">
            <v>2409330</v>
          </cell>
          <cell r="B724" t="str">
            <v>Palvelinpalvelut 31.12.2012 saakka</v>
          </cell>
          <cell r="C724" t="str">
            <v>Server Services, until 31.12.2012</v>
          </cell>
          <cell r="D724" t="str">
            <v>Server Services</v>
          </cell>
          <cell r="E724">
            <v>15</v>
          </cell>
          <cell r="F724">
            <v>2409330</v>
          </cell>
          <cell r="G724">
            <v>723</v>
          </cell>
          <cell r="H724">
            <v>39814</v>
          </cell>
          <cell r="I724">
            <v>41274</v>
          </cell>
          <cell r="J724">
            <v>6</v>
          </cell>
          <cell r="K724" t="str">
            <v>Kustannuspaikka</v>
          </cell>
          <cell r="L724">
            <v>240930</v>
          </cell>
          <cell r="M724" t="str">
            <v>Tietohallintopalvelut</v>
          </cell>
          <cell r="N724">
            <v>24</v>
          </cell>
          <cell r="O724" t="str">
            <v>Oulun yliopisto</v>
          </cell>
          <cell r="P724">
            <v>2460</v>
          </cell>
          <cell r="Q724" t="str">
            <v>Johto ja palvelut</v>
          </cell>
          <cell r="R724">
            <v>24092</v>
          </cell>
          <cell r="S724" t="str">
            <v>Johto ja palvelut</v>
          </cell>
          <cell r="T724" t="str">
            <v>Johto ja palvelut</v>
          </cell>
        </row>
        <row r="725">
          <cell r="A725">
            <v>2409340</v>
          </cell>
          <cell r="B725" t="str">
            <v>Verkkopalvelut 31.12.2012 saakka</v>
          </cell>
          <cell r="C725" t="str">
            <v>Network Services, until 31.12.2012</v>
          </cell>
          <cell r="D725" t="str">
            <v>Network Services</v>
          </cell>
          <cell r="E725">
            <v>16</v>
          </cell>
          <cell r="F725">
            <v>2409340</v>
          </cell>
          <cell r="G725">
            <v>724</v>
          </cell>
          <cell r="H725">
            <v>39814</v>
          </cell>
          <cell r="I725">
            <v>41274</v>
          </cell>
          <cell r="J725">
            <v>6</v>
          </cell>
          <cell r="K725" t="str">
            <v>Kustannuspaikka</v>
          </cell>
          <cell r="L725">
            <v>240930</v>
          </cell>
          <cell r="M725" t="str">
            <v>Tietohallintopalvelut</v>
          </cell>
          <cell r="N725">
            <v>24</v>
          </cell>
          <cell r="O725" t="str">
            <v>Oulun yliopisto</v>
          </cell>
          <cell r="P725">
            <v>2460</v>
          </cell>
          <cell r="Q725" t="str">
            <v>Johto ja palvelut</v>
          </cell>
          <cell r="R725">
            <v>24092</v>
          </cell>
          <cell r="S725" t="str">
            <v>Johto ja palvelut</v>
          </cell>
          <cell r="T725" t="str">
            <v>Johto ja palvelut</v>
          </cell>
        </row>
        <row r="726">
          <cell r="A726">
            <v>2409350</v>
          </cell>
          <cell r="B726" t="str">
            <v>Koulutusteknologia ja mikropalvelut 31.12.2012 saakka</v>
          </cell>
          <cell r="C726" t="str">
            <v>Educational Technology and PC Services, until 31.12.2012</v>
          </cell>
          <cell r="D726" t="str">
            <v>Educational Technology</v>
          </cell>
          <cell r="E726">
            <v>22</v>
          </cell>
          <cell r="F726">
            <v>2409350</v>
          </cell>
          <cell r="G726">
            <v>725</v>
          </cell>
          <cell r="H726">
            <v>39814</v>
          </cell>
          <cell r="I726">
            <v>41274</v>
          </cell>
          <cell r="J726">
            <v>6</v>
          </cell>
          <cell r="K726" t="str">
            <v>Kustannuspaikka</v>
          </cell>
          <cell r="L726">
            <v>240930</v>
          </cell>
          <cell r="M726" t="str">
            <v>Tietohallintopalvelut</v>
          </cell>
          <cell r="N726">
            <v>24</v>
          </cell>
          <cell r="O726" t="str">
            <v>Oulun yliopisto</v>
          </cell>
          <cell r="P726">
            <v>2460</v>
          </cell>
          <cell r="Q726" t="str">
            <v>Johto ja palvelut</v>
          </cell>
          <cell r="R726">
            <v>24092</v>
          </cell>
          <cell r="S726" t="str">
            <v>Johto ja palvelut</v>
          </cell>
          <cell r="T726" t="str">
            <v>Johto ja palvelut</v>
          </cell>
        </row>
        <row r="727">
          <cell r="A727">
            <v>2409370</v>
          </cell>
          <cell r="B727" t="str">
            <v>Lähitukipalvelut 31.12.2012 saakka</v>
          </cell>
          <cell r="C727" t="str">
            <v>IT Support Services, until 31.12.2012</v>
          </cell>
          <cell r="D727" t="str">
            <v>IT Support Services</v>
          </cell>
          <cell r="E727">
            <v>19</v>
          </cell>
          <cell r="F727">
            <v>2409370</v>
          </cell>
          <cell r="G727">
            <v>726</v>
          </cell>
          <cell r="H727">
            <v>39814</v>
          </cell>
          <cell r="I727">
            <v>41274</v>
          </cell>
          <cell r="J727">
            <v>6</v>
          </cell>
          <cell r="K727" t="str">
            <v>Kustannuspaikka</v>
          </cell>
          <cell r="L727">
            <v>240930</v>
          </cell>
          <cell r="M727" t="str">
            <v>Tietohallintopalvelut</v>
          </cell>
          <cell r="N727">
            <v>24</v>
          </cell>
          <cell r="O727" t="str">
            <v>Oulun yliopisto</v>
          </cell>
          <cell r="P727">
            <v>2460</v>
          </cell>
          <cell r="Q727" t="str">
            <v>Johto ja palvelut</v>
          </cell>
          <cell r="R727">
            <v>24092</v>
          </cell>
          <cell r="S727" t="str">
            <v>Johto ja palvelut</v>
          </cell>
          <cell r="T727" t="str">
            <v>Johto ja palvelut</v>
          </cell>
        </row>
        <row r="728">
          <cell r="A728">
            <v>240940</v>
          </cell>
          <cell r="B728" t="str">
            <v>Palvelupisteet 31.12.2013 saakka</v>
          </cell>
          <cell r="C728" t="str">
            <v>Faculty Secretariat, until 31.12.2013</v>
          </cell>
          <cell r="D728" t="str">
            <v>Faculty Secretariat</v>
          </cell>
          <cell r="E728">
            <v>19</v>
          </cell>
          <cell r="F728">
            <v>240940</v>
          </cell>
          <cell r="G728">
            <v>727</v>
          </cell>
          <cell r="H728">
            <v>34700</v>
          </cell>
          <cell r="I728">
            <v>41639</v>
          </cell>
          <cell r="J728">
            <v>5</v>
          </cell>
          <cell r="K728" t="str">
            <v>Tulosyksikkö</v>
          </cell>
          <cell r="L728">
            <v>24092</v>
          </cell>
          <cell r="M728" t="str">
            <v>Johto ja palvelut</v>
          </cell>
          <cell r="N728">
            <v>24</v>
          </cell>
          <cell r="O728" t="str">
            <v>Oulun yliopisto</v>
          </cell>
          <cell r="P728">
            <v>2460</v>
          </cell>
          <cell r="Q728" t="str">
            <v>Johto ja palvelut</v>
          </cell>
          <cell r="R728">
            <v>24092</v>
          </cell>
          <cell r="S728" t="str">
            <v>Johto ja palvelut</v>
          </cell>
          <cell r="T728" t="str">
            <v>Johto ja palvelut</v>
          </cell>
        </row>
        <row r="729">
          <cell r="A729">
            <v>2409400</v>
          </cell>
          <cell r="B729" t="str">
            <v>Palvelupisteet yhteiset 31.12.2013 saakka</v>
          </cell>
          <cell r="C729" t="str">
            <v>Faculty Secretariat, until 31.12.2013</v>
          </cell>
          <cell r="D729" t="str">
            <v>Faculty Secretariat</v>
          </cell>
          <cell r="E729">
            <v>19</v>
          </cell>
          <cell r="F729">
            <v>2409400</v>
          </cell>
          <cell r="G729">
            <v>728</v>
          </cell>
          <cell r="H729">
            <v>39814</v>
          </cell>
          <cell r="I729">
            <v>41639</v>
          </cell>
          <cell r="J729">
            <v>6</v>
          </cell>
          <cell r="K729" t="str">
            <v>Kustannuspaikka</v>
          </cell>
          <cell r="L729">
            <v>240940</v>
          </cell>
          <cell r="M729" t="str">
            <v>Palvelupisteet 31.12.2013 saakka</v>
          </cell>
          <cell r="N729">
            <v>24</v>
          </cell>
          <cell r="O729" t="str">
            <v>Oulun yliopisto</v>
          </cell>
          <cell r="P729">
            <v>2460</v>
          </cell>
          <cell r="Q729" t="str">
            <v>Johto ja palvelut</v>
          </cell>
          <cell r="R729">
            <v>24092</v>
          </cell>
          <cell r="S729" t="str">
            <v>Johto ja palvelut</v>
          </cell>
          <cell r="T729" t="str">
            <v>Johto ja palvelut</v>
          </cell>
        </row>
        <row r="730">
          <cell r="A730">
            <v>2409410</v>
          </cell>
          <cell r="B730" t="str">
            <v>Palvelupiste HKT yhteiset 31.12.2013 saakka</v>
          </cell>
          <cell r="C730" t="str">
            <v>Faculty of Humanities and Education, Secretariat, until 31.12.2013</v>
          </cell>
          <cell r="D730" t="str">
            <v>Humanities and Educ., Secret.</v>
          </cell>
          <cell r="E730">
            <v>29</v>
          </cell>
          <cell r="F730">
            <v>2409410</v>
          </cell>
          <cell r="G730">
            <v>729</v>
          </cell>
          <cell r="H730">
            <v>39814</v>
          </cell>
          <cell r="I730">
            <v>41639</v>
          </cell>
          <cell r="J730">
            <v>6</v>
          </cell>
          <cell r="K730" t="str">
            <v>Kustannuspaikka</v>
          </cell>
          <cell r="L730">
            <v>240940</v>
          </cell>
          <cell r="M730" t="str">
            <v>Palvelupisteet 31.12.2013 saakka</v>
          </cell>
          <cell r="N730">
            <v>24</v>
          </cell>
          <cell r="O730" t="str">
            <v>Oulun yliopisto</v>
          </cell>
          <cell r="P730">
            <v>2460</v>
          </cell>
          <cell r="Q730" t="str">
            <v>Johto ja palvelut</v>
          </cell>
          <cell r="R730">
            <v>24092</v>
          </cell>
          <cell r="S730" t="str">
            <v>Johto ja palvelut</v>
          </cell>
          <cell r="T730" t="str">
            <v>Johto ja palvelut</v>
          </cell>
        </row>
        <row r="731">
          <cell r="A731">
            <v>2409420</v>
          </cell>
          <cell r="B731" t="str">
            <v>Palvelupiste LUTK yhteiset 31.12.2013 saakka</v>
          </cell>
          <cell r="C731" t="str">
            <v>Faculty of Science, Secretariat, until 31.12.2013</v>
          </cell>
          <cell r="D731" t="str">
            <v>Faculty of Science, Secretar.</v>
          </cell>
          <cell r="E731">
            <v>29</v>
          </cell>
          <cell r="F731">
            <v>2409420</v>
          </cell>
          <cell r="G731">
            <v>730</v>
          </cell>
          <cell r="H731">
            <v>39814</v>
          </cell>
          <cell r="I731">
            <v>41639</v>
          </cell>
          <cell r="J731">
            <v>6</v>
          </cell>
          <cell r="K731" t="str">
            <v>Kustannuspaikka</v>
          </cell>
          <cell r="L731">
            <v>240940</v>
          </cell>
          <cell r="M731" t="str">
            <v>Palvelupisteet 31.12.2013 saakka</v>
          </cell>
          <cell r="N731">
            <v>24</v>
          </cell>
          <cell r="O731" t="str">
            <v>Oulun yliopisto</v>
          </cell>
          <cell r="P731">
            <v>2460</v>
          </cell>
          <cell r="Q731" t="str">
            <v>Johto ja palvelut</v>
          </cell>
          <cell r="R731">
            <v>24092</v>
          </cell>
          <cell r="S731" t="str">
            <v>Johto ja palvelut</v>
          </cell>
          <cell r="T731" t="str">
            <v>Johto ja palvelut</v>
          </cell>
        </row>
        <row r="732">
          <cell r="A732">
            <v>2409430</v>
          </cell>
          <cell r="B732" t="str">
            <v>Palvelupiste Kontinkangas yhteiset 31.12.2013 saakka</v>
          </cell>
          <cell r="C732" t="str">
            <v>Kontinkangas Secretariat, until 31.12.2013</v>
          </cell>
          <cell r="D732" t="str">
            <v>Kontinkangas Secretariat</v>
          </cell>
          <cell r="E732">
            <v>24</v>
          </cell>
          <cell r="F732">
            <v>2409430</v>
          </cell>
          <cell r="G732">
            <v>731</v>
          </cell>
          <cell r="H732">
            <v>39814</v>
          </cell>
          <cell r="I732">
            <v>41639</v>
          </cell>
          <cell r="J732">
            <v>6</v>
          </cell>
          <cell r="K732" t="str">
            <v>Kustannuspaikka</v>
          </cell>
          <cell r="L732">
            <v>240940</v>
          </cell>
          <cell r="M732" t="str">
            <v>Palvelupisteet 31.12.2013 saakka</v>
          </cell>
          <cell r="N732">
            <v>24</v>
          </cell>
          <cell r="O732" t="str">
            <v>Oulun yliopisto</v>
          </cell>
          <cell r="P732">
            <v>2460</v>
          </cell>
          <cell r="Q732" t="str">
            <v>Johto ja palvelut</v>
          </cell>
          <cell r="R732">
            <v>24092</v>
          </cell>
          <cell r="S732" t="str">
            <v>Johto ja palvelut</v>
          </cell>
          <cell r="T732" t="str">
            <v>Johto ja palvelut</v>
          </cell>
        </row>
        <row r="733">
          <cell r="A733">
            <v>2409440</v>
          </cell>
          <cell r="B733" t="str">
            <v>Palvelupiste TTK1 yhteiset 31.12.2013 saakka</v>
          </cell>
          <cell r="C733" t="str">
            <v>Faculty of Technology 1, Secretariat, until 31.12.2013</v>
          </cell>
          <cell r="D733" t="str">
            <v>Faculty of Tech. 1, Secretar.</v>
          </cell>
          <cell r="E733">
            <v>29</v>
          </cell>
          <cell r="F733">
            <v>2409440</v>
          </cell>
          <cell r="G733">
            <v>732</v>
          </cell>
          <cell r="H733">
            <v>39814</v>
          </cell>
          <cell r="I733">
            <v>41639</v>
          </cell>
          <cell r="J733">
            <v>6</v>
          </cell>
          <cell r="K733" t="str">
            <v>Kustannuspaikka</v>
          </cell>
          <cell r="L733">
            <v>240940</v>
          </cell>
          <cell r="M733" t="str">
            <v>Palvelupisteet 31.12.2013 saakka</v>
          </cell>
          <cell r="N733">
            <v>24</v>
          </cell>
          <cell r="O733" t="str">
            <v>Oulun yliopisto</v>
          </cell>
          <cell r="P733">
            <v>2460</v>
          </cell>
          <cell r="Q733" t="str">
            <v>Johto ja palvelut</v>
          </cell>
          <cell r="R733">
            <v>24092</v>
          </cell>
          <cell r="S733" t="str">
            <v>Johto ja palvelut</v>
          </cell>
          <cell r="T733" t="str">
            <v>Johto ja palvelut</v>
          </cell>
        </row>
        <row r="734">
          <cell r="A734">
            <v>2409450</v>
          </cell>
          <cell r="B734" t="str">
            <v>Palvelupiste TTK2 yhteiset 31.12.2013 saakka</v>
          </cell>
          <cell r="C734" t="str">
            <v>Faculty of Technology 2, Secretariat, until 31.12.2013</v>
          </cell>
          <cell r="D734" t="str">
            <v>Faculty of Tech. 2, Secretar.</v>
          </cell>
          <cell r="E734">
            <v>29</v>
          </cell>
          <cell r="F734">
            <v>2409450</v>
          </cell>
          <cell r="G734">
            <v>733</v>
          </cell>
          <cell r="H734">
            <v>39814</v>
          </cell>
          <cell r="I734">
            <v>41639</v>
          </cell>
          <cell r="J734">
            <v>6</v>
          </cell>
          <cell r="K734" t="str">
            <v>Kustannuspaikka</v>
          </cell>
          <cell r="L734">
            <v>240940</v>
          </cell>
          <cell r="M734" t="str">
            <v>Palvelupisteet 31.12.2013 saakka</v>
          </cell>
          <cell r="N734">
            <v>24</v>
          </cell>
          <cell r="O734" t="str">
            <v>Oulun yliopisto</v>
          </cell>
          <cell r="P734">
            <v>2460</v>
          </cell>
          <cell r="Q734" t="str">
            <v>Johto ja palvelut</v>
          </cell>
          <cell r="R734">
            <v>24092</v>
          </cell>
          <cell r="S734" t="str">
            <v>Johto ja palvelut</v>
          </cell>
          <cell r="T734" t="str">
            <v>Johto ja palvelut</v>
          </cell>
        </row>
        <row r="735">
          <cell r="A735">
            <v>2409460</v>
          </cell>
          <cell r="B735" t="str">
            <v>Palvelupiste Kajaani yhteiset 31.12.2013 saakka</v>
          </cell>
          <cell r="C735" t="str">
            <v>Kajaani Secretariat, until 31.12.2013</v>
          </cell>
          <cell r="D735" t="str">
            <v>Kajaani Secretariat</v>
          </cell>
          <cell r="E735">
            <v>19</v>
          </cell>
          <cell r="F735">
            <v>2409460</v>
          </cell>
          <cell r="G735">
            <v>734</v>
          </cell>
          <cell r="H735">
            <v>39814</v>
          </cell>
          <cell r="I735">
            <v>41639</v>
          </cell>
          <cell r="J735">
            <v>6</v>
          </cell>
          <cell r="K735" t="str">
            <v>Kustannuspaikka</v>
          </cell>
          <cell r="L735">
            <v>240940</v>
          </cell>
          <cell r="M735" t="str">
            <v>Palvelupisteet 31.12.2013 saakka</v>
          </cell>
          <cell r="N735">
            <v>24</v>
          </cell>
          <cell r="O735" t="str">
            <v>Oulun yliopisto</v>
          </cell>
          <cell r="P735">
            <v>2460</v>
          </cell>
          <cell r="Q735" t="str">
            <v>Johto ja palvelut</v>
          </cell>
          <cell r="R735">
            <v>24092</v>
          </cell>
          <cell r="S735" t="str">
            <v>Johto ja palvelut</v>
          </cell>
          <cell r="T735" t="str">
            <v>Johto ja palvelut</v>
          </cell>
        </row>
        <row r="736">
          <cell r="A736">
            <v>2409411</v>
          </cell>
          <cell r="B736" t="str">
            <v>Henkilöstöhallinto HKT 31.12.2014 saakka</v>
          </cell>
          <cell r="C736" t="str">
            <v>Faculty of Humanities and Education, Personnel Management</v>
          </cell>
          <cell r="D736" t="str">
            <v>Hum. and Educ., Personnel Man.</v>
          </cell>
          <cell r="E736">
            <v>30</v>
          </cell>
          <cell r="F736">
            <v>2409411</v>
          </cell>
          <cell r="G736">
            <v>735</v>
          </cell>
          <cell r="H736">
            <v>39814</v>
          </cell>
          <cell r="I736">
            <v>42004</v>
          </cell>
          <cell r="J736">
            <v>6</v>
          </cell>
          <cell r="K736" t="str">
            <v>Kustannuspaikka</v>
          </cell>
          <cell r="L736">
            <v>240941</v>
          </cell>
          <cell r="M736" t="str">
            <v>Henkilöstöpalvelut lähipalvelutiimi</v>
          </cell>
          <cell r="N736">
            <v>24</v>
          </cell>
          <cell r="O736" t="str">
            <v>Oulun yliopisto</v>
          </cell>
          <cell r="P736">
            <v>2460</v>
          </cell>
          <cell r="Q736" t="str">
            <v>Johto ja palvelut</v>
          </cell>
          <cell r="R736">
            <v>24092</v>
          </cell>
          <cell r="S736" t="str">
            <v>Johto ja palvelut</v>
          </cell>
          <cell r="T736" t="str">
            <v>Johto ja palvelut</v>
          </cell>
        </row>
        <row r="737">
          <cell r="A737">
            <v>2409421</v>
          </cell>
          <cell r="B737" t="str">
            <v>Henkilöstöhallinto LUTK 31.12.2013 saakka</v>
          </cell>
          <cell r="C737" t="str">
            <v>Faculty of Science, Personnel Management, until 31.12.2013</v>
          </cell>
          <cell r="D737" t="str">
            <v>Faculty of Sci., Personnel Man</v>
          </cell>
          <cell r="E737">
            <v>30</v>
          </cell>
          <cell r="F737">
            <v>2409421</v>
          </cell>
          <cell r="G737">
            <v>736</v>
          </cell>
          <cell r="H737">
            <v>39814</v>
          </cell>
          <cell r="I737">
            <v>41639</v>
          </cell>
          <cell r="J737">
            <v>6</v>
          </cell>
          <cell r="K737" t="str">
            <v>Kustannuspaikka</v>
          </cell>
          <cell r="L737">
            <v>240941</v>
          </cell>
          <cell r="M737" t="str">
            <v>Henkilöstöpalvelut lähipalvelutiimi</v>
          </cell>
          <cell r="N737">
            <v>24</v>
          </cell>
          <cell r="O737" t="str">
            <v>Oulun yliopisto</v>
          </cell>
          <cell r="P737">
            <v>2460</v>
          </cell>
          <cell r="Q737" t="str">
            <v>Johto ja palvelut</v>
          </cell>
          <cell r="R737">
            <v>24092</v>
          </cell>
          <cell r="S737" t="str">
            <v>Johto ja palvelut</v>
          </cell>
          <cell r="T737" t="str">
            <v>Johto ja palvelut</v>
          </cell>
        </row>
        <row r="738">
          <cell r="A738">
            <v>2409431</v>
          </cell>
          <cell r="B738" t="str">
            <v>Henkilöstöhallinto Kontinkangas 31.12.2015 saakka</v>
          </cell>
          <cell r="C738" t="str">
            <v>Kontinkangas Personnel Management, until 31.12.2015</v>
          </cell>
          <cell r="D738" t="str">
            <v>Kontinkangas Personnel Man.</v>
          </cell>
          <cell r="E738">
            <v>27</v>
          </cell>
          <cell r="F738">
            <v>2409431</v>
          </cell>
          <cell r="G738">
            <v>737</v>
          </cell>
          <cell r="H738">
            <v>39814</v>
          </cell>
          <cell r="I738">
            <v>42369</v>
          </cell>
          <cell r="J738">
            <v>6</v>
          </cell>
          <cell r="K738" t="str">
            <v>Kustannuspaikka</v>
          </cell>
          <cell r="L738">
            <v>240941</v>
          </cell>
          <cell r="M738" t="str">
            <v>Henkilöstöpalvelut lähipalvelutiimi</v>
          </cell>
          <cell r="N738">
            <v>24</v>
          </cell>
          <cell r="O738" t="str">
            <v>Oulun yliopisto</v>
          </cell>
          <cell r="P738">
            <v>2460</v>
          </cell>
          <cell r="Q738" t="str">
            <v>Johto ja palvelut</v>
          </cell>
          <cell r="R738">
            <v>24092</v>
          </cell>
          <cell r="S738" t="str">
            <v>Johto ja palvelut</v>
          </cell>
          <cell r="T738" t="str">
            <v>Johto ja palvelut</v>
          </cell>
        </row>
        <row r="739">
          <cell r="A739">
            <v>2409441</v>
          </cell>
          <cell r="B739" t="str">
            <v>Henkilöstöhallinto TTK1 31.12.2013 saakka</v>
          </cell>
          <cell r="C739" t="str">
            <v>Faculty of Technology 1, Personnel Management, until 31.12.2013</v>
          </cell>
          <cell r="D739" t="str">
            <v>Faculty of Tech. 1, Pers. Man.</v>
          </cell>
          <cell r="E739">
            <v>30</v>
          </cell>
          <cell r="F739">
            <v>2409441</v>
          </cell>
          <cell r="G739">
            <v>738</v>
          </cell>
          <cell r="H739">
            <v>39814</v>
          </cell>
          <cell r="I739">
            <v>41639</v>
          </cell>
          <cell r="J739">
            <v>6</v>
          </cell>
          <cell r="K739" t="str">
            <v>Kustannuspaikka</v>
          </cell>
          <cell r="L739">
            <v>240941</v>
          </cell>
          <cell r="M739" t="str">
            <v>Henkilöstöpalvelut lähipalvelutiimi</v>
          </cell>
          <cell r="N739">
            <v>24</v>
          </cell>
          <cell r="O739" t="str">
            <v>Oulun yliopisto</v>
          </cell>
          <cell r="P739">
            <v>2460</v>
          </cell>
          <cell r="Q739" t="str">
            <v>Johto ja palvelut</v>
          </cell>
          <cell r="R739">
            <v>24092</v>
          </cell>
          <cell r="S739" t="str">
            <v>Johto ja palvelut</v>
          </cell>
          <cell r="T739" t="str">
            <v>Johto ja palvelut</v>
          </cell>
        </row>
        <row r="740">
          <cell r="A740">
            <v>2409451</v>
          </cell>
          <cell r="B740" t="str">
            <v>Henkilöstöhallinto TTK2 31.12.2013 saakka</v>
          </cell>
          <cell r="C740" t="str">
            <v>Faculty of Technology 2, Personnel Management, until 31.12.2013</v>
          </cell>
          <cell r="D740" t="str">
            <v>Faculty of Tech. 2, Pers. Man.</v>
          </cell>
          <cell r="E740">
            <v>30</v>
          </cell>
          <cell r="F740">
            <v>2409451</v>
          </cell>
          <cell r="G740">
            <v>739</v>
          </cell>
          <cell r="H740">
            <v>39814</v>
          </cell>
          <cell r="I740">
            <v>41639</v>
          </cell>
          <cell r="J740">
            <v>6</v>
          </cell>
          <cell r="K740" t="str">
            <v>Kustannuspaikka</v>
          </cell>
          <cell r="L740">
            <v>240941</v>
          </cell>
          <cell r="M740" t="str">
            <v>Henkilöstöpalvelut lähipalvelutiimi</v>
          </cell>
          <cell r="N740">
            <v>24</v>
          </cell>
          <cell r="O740" t="str">
            <v>Oulun yliopisto</v>
          </cell>
          <cell r="P740">
            <v>2460</v>
          </cell>
          <cell r="Q740" t="str">
            <v>Johto ja palvelut</v>
          </cell>
          <cell r="R740">
            <v>24092</v>
          </cell>
          <cell r="S740" t="str">
            <v>Johto ja palvelut</v>
          </cell>
          <cell r="T740" t="str">
            <v>Johto ja palvelut</v>
          </cell>
        </row>
        <row r="741">
          <cell r="A741">
            <v>2409461</v>
          </cell>
          <cell r="B741" t="str">
            <v>Henkilöstöhallinto KJN 31.12.2013 saakka</v>
          </cell>
          <cell r="C741" t="str">
            <v>Kajaani Personnel Management, until 31.12.2013</v>
          </cell>
          <cell r="D741" t="str">
            <v>Kajaani Personnel Man.</v>
          </cell>
          <cell r="E741">
            <v>22</v>
          </cell>
          <cell r="F741">
            <v>2409461</v>
          </cell>
          <cell r="G741">
            <v>740</v>
          </cell>
          <cell r="H741">
            <v>39814</v>
          </cell>
          <cell r="I741">
            <v>41639</v>
          </cell>
          <cell r="J741">
            <v>6</v>
          </cell>
          <cell r="K741" t="str">
            <v>Kustannuspaikka</v>
          </cell>
          <cell r="L741">
            <v>240941</v>
          </cell>
          <cell r="M741" t="str">
            <v>Henkilöstöpalvelut lähipalvelutiimi</v>
          </cell>
          <cell r="N741">
            <v>24</v>
          </cell>
          <cell r="O741" t="str">
            <v>Oulun yliopisto</v>
          </cell>
          <cell r="P741">
            <v>2460</v>
          </cell>
          <cell r="Q741" t="str">
            <v>Johto ja palvelut</v>
          </cell>
          <cell r="R741">
            <v>24092</v>
          </cell>
          <cell r="S741" t="str">
            <v>Johto ja palvelut</v>
          </cell>
          <cell r="T741" t="str">
            <v>Johto ja palvelut</v>
          </cell>
        </row>
        <row r="742">
          <cell r="A742">
            <v>240942</v>
          </cell>
          <cell r="B742" t="str">
            <v>Palvelupisteet koulutuspalvelut 31.7.2016 saakka</v>
          </cell>
          <cell r="C742" t="str">
            <v>Secretariats, Study Management, until 31.7.2016</v>
          </cell>
          <cell r="D742" t="str">
            <v>Secretariats, Study Man.</v>
          </cell>
          <cell r="E742">
            <v>24</v>
          </cell>
          <cell r="F742">
            <v>240942</v>
          </cell>
          <cell r="G742">
            <v>741</v>
          </cell>
          <cell r="H742">
            <v>41000</v>
          </cell>
          <cell r="I742">
            <v>42582</v>
          </cell>
          <cell r="J742">
            <v>5</v>
          </cell>
          <cell r="K742" t="str">
            <v>Tulosyksikkö</v>
          </cell>
          <cell r="L742">
            <v>24092</v>
          </cell>
          <cell r="M742" t="str">
            <v>Johto ja palvelut</v>
          </cell>
          <cell r="N742">
            <v>24</v>
          </cell>
          <cell r="O742" t="str">
            <v>Oulun yliopisto</v>
          </cell>
          <cell r="P742">
            <v>2460</v>
          </cell>
          <cell r="Q742" t="str">
            <v>Johto ja palvelut</v>
          </cell>
          <cell r="R742">
            <v>24092</v>
          </cell>
          <cell r="S742" t="str">
            <v>Johto ja palvelut</v>
          </cell>
          <cell r="T742" t="str">
            <v>Johto ja palvelut</v>
          </cell>
        </row>
        <row r="743">
          <cell r="A743">
            <v>2409412</v>
          </cell>
          <cell r="B743" t="str">
            <v>Koulutuspalvelut HKT 31.7.2016 saakka</v>
          </cell>
          <cell r="C743" t="str">
            <v>Faculty of Humanities and Education, Study Management, until 31.7.2016</v>
          </cell>
          <cell r="D743" t="str">
            <v>Hum. and Educ., Study Man.</v>
          </cell>
          <cell r="E743">
            <v>26</v>
          </cell>
          <cell r="F743">
            <v>2409412</v>
          </cell>
          <cell r="G743">
            <v>742</v>
          </cell>
          <cell r="H743">
            <v>39814</v>
          </cell>
          <cell r="I743">
            <v>42582</v>
          </cell>
          <cell r="J743">
            <v>6</v>
          </cell>
          <cell r="K743" t="str">
            <v>Kustannuspaikka</v>
          </cell>
          <cell r="L743">
            <v>240942</v>
          </cell>
          <cell r="M743" t="str">
            <v>Palvelupisteet koulutuspalvelut 31.7.2016 saakka</v>
          </cell>
          <cell r="N743">
            <v>24</v>
          </cell>
          <cell r="O743" t="str">
            <v>Oulun yliopisto</v>
          </cell>
          <cell r="P743">
            <v>2460</v>
          </cell>
          <cell r="Q743" t="str">
            <v>Johto ja palvelut</v>
          </cell>
          <cell r="R743">
            <v>24092</v>
          </cell>
          <cell r="S743" t="str">
            <v>Johto ja palvelut</v>
          </cell>
          <cell r="T743" t="str">
            <v>Johto ja palvelut</v>
          </cell>
        </row>
        <row r="744">
          <cell r="A744">
            <v>2409422</v>
          </cell>
          <cell r="B744" t="str">
            <v>Koulutuspalvelut LUTK 31.7.2016 saakka</v>
          </cell>
          <cell r="C744" t="str">
            <v>Faculty of Science, Study Management, until 31.7.2016</v>
          </cell>
          <cell r="D744" t="str">
            <v>Faculty of Sci., Study Man.</v>
          </cell>
          <cell r="E744">
            <v>27</v>
          </cell>
          <cell r="F744">
            <v>2409422</v>
          </cell>
          <cell r="G744">
            <v>743</v>
          </cell>
          <cell r="H744">
            <v>39814</v>
          </cell>
          <cell r="I744">
            <v>42582</v>
          </cell>
          <cell r="J744">
            <v>6</v>
          </cell>
          <cell r="K744" t="str">
            <v>Kustannuspaikka</v>
          </cell>
          <cell r="L744">
            <v>240942</v>
          </cell>
          <cell r="M744" t="str">
            <v>Palvelupisteet koulutuspalvelut 31.7.2016 saakka</v>
          </cell>
          <cell r="N744">
            <v>24</v>
          </cell>
          <cell r="O744" t="str">
            <v>Oulun yliopisto</v>
          </cell>
          <cell r="P744">
            <v>2460</v>
          </cell>
          <cell r="Q744" t="str">
            <v>Johto ja palvelut</v>
          </cell>
          <cell r="R744">
            <v>24092</v>
          </cell>
          <cell r="S744" t="str">
            <v>Johto ja palvelut</v>
          </cell>
          <cell r="T744" t="str">
            <v>Johto ja palvelut</v>
          </cell>
        </row>
        <row r="745">
          <cell r="A745">
            <v>2409432</v>
          </cell>
          <cell r="B745" t="str">
            <v>Koulutuspalvelut Kontinkangas 31.7.2016 saakka</v>
          </cell>
          <cell r="C745" t="str">
            <v>Kontinkangas Study Management, until 31.7.2016</v>
          </cell>
          <cell r="D745" t="str">
            <v>Kontinkangas Study Man.</v>
          </cell>
          <cell r="E745">
            <v>23</v>
          </cell>
          <cell r="F745">
            <v>2409432</v>
          </cell>
          <cell r="G745">
            <v>744</v>
          </cell>
          <cell r="H745">
            <v>39814</v>
          </cell>
          <cell r="I745">
            <v>42582</v>
          </cell>
          <cell r="J745">
            <v>6</v>
          </cell>
          <cell r="K745" t="str">
            <v>Kustannuspaikka</v>
          </cell>
          <cell r="L745">
            <v>240942</v>
          </cell>
          <cell r="M745" t="str">
            <v>Palvelupisteet koulutuspalvelut 31.7.2016 saakka</v>
          </cell>
          <cell r="N745">
            <v>24</v>
          </cell>
          <cell r="O745" t="str">
            <v>Oulun yliopisto</v>
          </cell>
          <cell r="P745">
            <v>2460</v>
          </cell>
          <cell r="Q745" t="str">
            <v>Johto ja palvelut</v>
          </cell>
          <cell r="R745">
            <v>24092</v>
          </cell>
          <cell r="S745" t="str">
            <v>Johto ja palvelut</v>
          </cell>
          <cell r="T745" t="str">
            <v>Johto ja palvelut</v>
          </cell>
        </row>
        <row r="746">
          <cell r="A746">
            <v>2409442</v>
          </cell>
          <cell r="B746" t="str">
            <v>Koulutuspalvelut TTK 31.7.2016 saakka</v>
          </cell>
          <cell r="C746" t="str">
            <v>Faculty of Technology, Study Management, until 31.7.2016</v>
          </cell>
          <cell r="D746" t="str">
            <v>Faculty of Tech., Study Man.</v>
          </cell>
          <cell r="E746">
            <v>28</v>
          </cell>
          <cell r="F746">
            <v>2409442</v>
          </cell>
          <cell r="G746">
            <v>745</v>
          </cell>
          <cell r="H746">
            <v>39814</v>
          </cell>
          <cell r="I746">
            <v>42582</v>
          </cell>
          <cell r="J746">
            <v>6</v>
          </cell>
          <cell r="K746" t="str">
            <v>Kustannuspaikka</v>
          </cell>
          <cell r="L746">
            <v>240942</v>
          </cell>
          <cell r="M746" t="str">
            <v>Palvelupisteet koulutuspalvelut 31.7.2016 saakka</v>
          </cell>
          <cell r="N746">
            <v>24</v>
          </cell>
          <cell r="O746" t="str">
            <v>Oulun yliopisto</v>
          </cell>
          <cell r="P746">
            <v>2460</v>
          </cell>
          <cell r="Q746" t="str">
            <v>Johto ja palvelut</v>
          </cell>
          <cell r="R746">
            <v>24092</v>
          </cell>
          <cell r="S746" t="str">
            <v>Johto ja palvelut</v>
          </cell>
          <cell r="T746" t="str">
            <v>Johto ja palvelut</v>
          </cell>
        </row>
        <row r="747">
          <cell r="A747">
            <v>2409452</v>
          </cell>
          <cell r="B747" t="str">
            <v>Opintohallinto TTK2 31.12.2013 saakka</v>
          </cell>
          <cell r="C747" t="str">
            <v>Faculty of Technology 2, Study Management, until 31.12.2013</v>
          </cell>
          <cell r="D747" t="str">
            <v>Faculty of Tech. 2, Study Man.</v>
          </cell>
          <cell r="E747">
            <v>30</v>
          </cell>
          <cell r="F747">
            <v>2409452</v>
          </cell>
          <cell r="G747">
            <v>746</v>
          </cell>
          <cell r="H747">
            <v>39814</v>
          </cell>
          <cell r="I747">
            <v>41639</v>
          </cell>
          <cell r="J747">
            <v>6</v>
          </cell>
          <cell r="K747" t="str">
            <v>Kustannuspaikka</v>
          </cell>
          <cell r="L747">
            <v>240942</v>
          </cell>
          <cell r="M747" t="str">
            <v>Palvelupisteet koulutuspalvelut 31.7.2016 saakka</v>
          </cell>
          <cell r="N747">
            <v>24</v>
          </cell>
          <cell r="O747" t="str">
            <v>Oulun yliopisto</v>
          </cell>
          <cell r="P747">
            <v>2460</v>
          </cell>
          <cell r="Q747" t="str">
            <v>Johto ja palvelut</v>
          </cell>
          <cell r="R747">
            <v>24092</v>
          </cell>
          <cell r="S747" t="str">
            <v>Johto ja palvelut</v>
          </cell>
          <cell r="T747" t="str">
            <v>Johto ja palvelut</v>
          </cell>
        </row>
        <row r="748">
          <cell r="A748">
            <v>2409462</v>
          </cell>
          <cell r="B748" t="str">
            <v>Koulutuspalvelut KJN 31.12.2015 saakka</v>
          </cell>
          <cell r="C748" t="str">
            <v>Kajaani Study Management, until 31.12.2015</v>
          </cell>
          <cell r="D748" t="str">
            <v>Kajaani Study Management</v>
          </cell>
          <cell r="E748">
            <v>24</v>
          </cell>
          <cell r="F748">
            <v>2409462</v>
          </cell>
          <cell r="G748">
            <v>747</v>
          </cell>
          <cell r="H748">
            <v>39814</v>
          </cell>
          <cell r="I748">
            <v>42369</v>
          </cell>
          <cell r="J748">
            <v>6</v>
          </cell>
          <cell r="K748" t="str">
            <v>Kustannuspaikka</v>
          </cell>
          <cell r="L748">
            <v>240942</v>
          </cell>
          <cell r="M748" t="str">
            <v>Palvelupisteet koulutuspalvelut 31.7.2016 saakka</v>
          </cell>
          <cell r="N748">
            <v>24</v>
          </cell>
          <cell r="O748" t="str">
            <v>Oulun yliopisto</v>
          </cell>
          <cell r="P748">
            <v>2460</v>
          </cell>
          <cell r="Q748" t="str">
            <v>Johto ja palvelut</v>
          </cell>
          <cell r="R748">
            <v>24092</v>
          </cell>
          <cell r="S748" t="str">
            <v>Johto ja palvelut</v>
          </cell>
          <cell r="T748" t="str">
            <v>Johto ja palvelut</v>
          </cell>
        </row>
        <row r="749">
          <cell r="A749">
            <v>2409413</v>
          </cell>
          <cell r="B749" t="str">
            <v>Taloushallinto HKT 31.12.2013 saakka</v>
          </cell>
          <cell r="C749" t="str">
            <v>Faculty of Humanities and Education, Financial Management</v>
          </cell>
          <cell r="D749" t="str">
            <v>Hum. and Educ., Financial Man.</v>
          </cell>
          <cell r="E749">
            <v>30</v>
          </cell>
          <cell r="F749">
            <v>2409413</v>
          </cell>
          <cell r="G749">
            <v>748</v>
          </cell>
          <cell r="H749">
            <v>39814</v>
          </cell>
          <cell r="I749">
            <v>41639</v>
          </cell>
          <cell r="J749">
            <v>6</v>
          </cell>
          <cell r="K749" t="str">
            <v>Kustannuspaikka</v>
          </cell>
          <cell r="L749">
            <v>240943</v>
          </cell>
          <cell r="M749" t="str">
            <v>Palvelupisteet talouspalvelut 31.7.2017 saakka</v>
          </cell>
          <cell r="N749">
            <v>24</v>
          </cell>
          <cell r="O749" t="str">
            <v>Oulun yliopisto</v>
          </cell>
          <cell r="P749">
            <v>2460</v>
          </cell>
          <cell r="Q749" t="str">
            <v>Johto ja palvelut</v>
          </cell>
          <cell r="R749">
            <v>24092</v>
          </cell>
          <cell r="S749" t="str">
            <v>Johto ja palvelut</v>
          </cell>
          <cell r="T749" t="str">
            <v>Johto ja palvelut</v>
          </cell>
        </row>
        <row r="750">
          <cell r="A750">
            <v>2409423</v>
          </cell>
          <cell r="B750" t="str">
            <v>Taloushallinto LUTK 31.12.2013 saakka</v>
          </cell>
          <cell r="C750" t="str">
            <v>Faculty of Science, Financial Management</v>
          </cell>
          <cell r="D750" t="str">
            <v>Faculty of Sci., Financial</v>
          </cell>
          <cell r="E750">
            <v>26</v>
          </cell>
          <cell r="F750">
            <v>2409423</v>
          </cell>
          <cell r="G750">
            <v>749</v>
          </cell>
          <cell r="H750">
            <v>39814</v>
          </cell>
          <cell r="I750">
            <v>41639</v>
          </cell>
          <cell r="J750">
            <v>6</v>
          </cell>
          <cell r="K750" t="str">
            <v>Kustannuspaikka</v>
          </cell>
          <cell r="L750">
            <v>240943</v>
          </cell>
          <cell r="M750" t="str">
            <v>Palvelupisteet talouspalvelut 31.7.2017 saakka</v>
          </cell>
          <cell r="N750">
            <v>24</v>
          </cell>
          <cell r="O750" t="str">
            <v>Oulun yliopisto</v>
          </cell>
          <cell r="P750">
            <v>2460</v>
          </cell>
          <cell r="Q750" t="str">
            <v>Johto ja palvelut</v>
          </cell>
          <cell r="R750">
            <v>24092</v>
          </cell>
          <cell r="S750" t="str">
            <v>Johto ja palvelut</v>
          </cell>
          <cell r="T750" t="str">
            <v>Johto ja palvelut</v>
          </cell>
        </row>
        <row r="751">
          <cell r="A751">
            <v>2409443</v>
          </cell>
          <cell r="B751" t="str">
            <v>Taloushallinto TTK1 31.12.2013 saakka</v>
          </cell>
          <cell r="C751" t="str">
            <v>Faculty of Technology 1, Financial Management</v>
          </cell>
          <cell r="D751" t="str">
            <v>Faculty of Tech. 1, Financial</v>
          </cell>
          <cell r="E751">
            <v>29</v>
          </cell>
          <cell r="F751">
            <v>2409443</v>
          </cell>
          <cell r="G751">
            <v>750</v>
          </cell>
          <cell r="H751">
            <v>39814</v>
          </cell>
          <cell r="I751">
            <v>41639</v>
          </cell>
          <cell r="J751">
            <v>6</v>
          </cell>
          <cell r="K751" t="str">
            <v>Kustannuspaikka</v>
          </cell>
          <cell r="L751">
            <v>240943</v>
          </cell>
          <cell r="M751" t="str">
            <v>Palvelupisteet talouspalvelut 31.7.2017 saakka</v>
          </cell>
          <cell r="N751">
            <v>24</v>
          </cell>
          <cell r="O751" t="str">
            <v>Oulun yliopisto</v>
          </cell>
          <cell r="P751">
            <v>2460</v>
          </cell>
          <cell r="Q751" t="str">
            <v>Johto ja palvelut</v>
          </cell>
          <cell r="R751">
            <v>24092</v>
          </cell>
          <cell r="S751" t="str">
            <v>Johto ja palvelut</v>
          </cell>
          <cell r="T751" t="str">
            <v>Johto ja palvelut</v>
          </cell>
        </row>
        <row r="752">
          <cell r="A752">
            <v>2409453</v>
          </cell>
          <cell r="B752" t="str">
            <v>Taloushallinto TTK2 31.12.2013 saakka</v>
          </cell>
          <cell r="C752" t="str">
            <v>Faculty of Technology 2, Financial Management</v>
          </cell>
          <cell r="D752" t="str">
            <v>Faculty of Tech. 2, Financial</v>
          </cell>
          <cell r="E752">
            <v>29</v>
          </cell>
          <cell r="F752">
            <v>2409453</v>
          </cell>
          <cell r="G752">
            <v>751</v>
          </cell>
          <cell r="H752">
            <v>39814</v>
          </cell>
          <cell r="I752">
            <v>41639</v>
          </cell>
          <cell r="J752">
            <v>6</v>
          </cell>
          <cell r="K752" t="str">
            <v>Kustannuspaikka</v>
          </cell>
          <cell r="L752">
            <v>240943</v>
          </cell>
          <cell r="M752" t="str">
            <v>Palvelupisteet talouspalvelut 31.7.2017 saakka</v>
          </cell>
          <cell r="N752">
            <v>24</v>
          </cell>
          <cell r="O752" t="str">
            <v>Oulun yliopisto</v>
          </cell>
          <cell r="P752">
            <v>2460</v>
          </cell>
          <cell r="Q752" t="str">
            <v>Johto ja palvelut</v>
          </cell>
          <cell r="R752">
            <v>24092</v>
          </cell>
          <cell r="S752" t="str">
            <v>Johto ja palvelut</v>
          </cell>
          <cell r="T752" t="str">
            <v>Johto ja palvelut</v>
          </cell>
        </row>
        <row r="753">
          <cell r="A753">
            <v>2409463</v>
          </cell>
          <cell r="B753" t="str">
            <v>Taloushallinto KJN 31.12.2013 saakka</v>
          </cell>
          <cell r="C753" t="str">
            <v>Kajaani Financial Management</v>
          </cell>
          <cell r="D753" t="str">
            <v>Kajaani Financial Management</v>
          </cell>
          <cell r="E753">
            <v>28</v>
          </cell>
          <cell r="F753">
            <v>2409463</v>
          </cell>
          <cell r="G753">
            <v>752</v>
          </cell>
          <cell r="H753">
            <v>39814</v>
          </cell>
          <cell r="I753">
            <v>41639</v>
          </cell>
          <cell r="J753">
            <v>6</v>
          </cell>
          <cell r="K753" t="str">
            <v>Kustannuspaikka</v>
          </cell>
          <cell r="L753">
            <v>240943</v>
          </cell>
          <cell r="M753" t="str">
            <v>Palvelupisteet talouspalvelut 31.7.2017 saakka</v>
          </cell>
          <cell r="N753">
            <v>24</v>
          </cell>
          <cell r="O753" t="str">
            <v>Oulun yliopisto</v>
          </cell>
          <cell r="P753">
            <v>2460</v>
          </cell>
          <cell r="Q753" t="str">
            <v>Johto ja palvelut</v>
          </cell>
          <cell r="R753">
            <v>24092</v>
          </cell>
          <cell r="S753" t="str">
            <v>Johto ja palvelut</v>
          </cell>
          <cell r="T753" t="str">
            <v>Johto ja palvelut</v>
          </cell>
        </row>
        <row r="754">
          <cell r="A754">
            <v>2470</v>
          </cell>
          <cell r="B754" t="str">
            <v>Rahastot</v>
          </cell>
          <cell r="C754" t="str">
            <v>Funds</v>
          </cell>
          <cell r="D754" t="str">
            <v>Funds</v>
          </cell>
          <cell r="E754">
            <v>5</v>
          </cell>
          <cell r="F754">
            <v>2470</v>
          </cell>
          <cell r="G754">
            <v>753</v>
          </cell>
          <cell r="H754">
            <v>34700</v>
          </cell>
          <cell r="I754">
            <v>2958465</v>
          </cell>
          <cell r="J754">
            <v>2</v>
          </cell>
          <cell r="K754" t="str">
            <v>Dummy</v>
          </cell>
          <cell r="L754">
            <v>24</v>
          </cell>
          <cell r="M754" t="str">
            <v>Oulun yliopisto</v>
          </cell>
          <cell r="N754">
            <v>24</v>
          </cell>
          <cell r="O754" t="str">
            <v>Oulun yliopisto</v>
          </cell>
          <cell r="P754">
            <v>2470</v>
          </cell>
          <cell r="Q754" t="str">
            <v>Rahastot</v>
          </cell>
          <cell r="R754" t="str">
            <v>#</v>
          </cell>
          <cell r="S754" t="str">
            <v>kohdistamaton</v>
          </cell>
          <cell r="T754" t="str">
            <v>kohdistamaton</v>
          </cell>
        </row>
        <row r="755">
          <cell r="A755">
            <v>24095</v>
          </cell>
          <cell r="B755" t="str">
            <v>Omakatteiset rahastot</v>
          </cell>
          <cell r="C755" t="str">
            <v>Special purpose funds with separate assets</v>
          </cell>
          <cell r="D755" t="str">
            <v>Special purpose, separate</v>
          </cell>
          <cell r="E755">
            <v>25</v>
          </cell>
          <cell r="F755">
            <v>24095</v>
          </cell>
          <cell r="G755">
            <v>754</v>
          </cell>
          <cell r="H755">
            <v>34700</v>
          </cell>
          <cell r="I755">
            <v>2958465</v>
          </cell>
          <cell r="J755">
            <v>3</v>
          </cell>
          <cell r="K755" t="str">
            <v>Tiedekunta</v>
          </cell>
          <cell r="L755">
            <v>2470</v>
          </cell>
          <cell r="M755" t="str">
            <v>Rahastot</v>
          </cell>
          <cell r="N755">
            <v>24</v>
          </cell>
          <cell r="O755" t="str">
            <v>Oulun yliopisto</v>
          </cell>
          <cell r="P755">
            <v>2470</v>
          </cell>
          <cell r="Q755" t="str">
            <v>Rahastot</v>
          </cell>
          <cell r="R755">
            <v>24095</v>
          </cell>
          <cell r="S755" t="str">
            <v>Omakatteiset rahastot</v>
          </cell>
          <cell r="T755" t="str">
            <v>Omakatteiset rahastot</v>
          </cell>
        </row>
        <row r="756">
          <cell r="A756">
            <v>240950</v>
          </cell>
          <cell r="B756" t="str">
            <v>Oulun yliopiston apuraharahasto</v>
          </cell>
          <cell r="C756" t="str">
            <v>University of Oulu Grant Fund</v>
          </cell>
          <cell r="D756" t="str">
            <v>University of Oulu Grant Fund</v>
          </cell>
          <cell r="E756">
            <v>29</v>
          </cell>
          <cell r="F756">
            <v>240950</v>
          </cell>
          <cell r="G756">
            <v>755</v>
          </cell>
          <cell r="H756">
            <v>34700</v>
          </cell>
          <cell r="I756">
            <v>2958465</v>
          </cell>
          <cell r="J756">
            <v>5</v>
          </cell>
          <cell r="K756" t="str">
            <v>Tulosyksikkö</v>
          </cell>
          <cell r="L756">
            <v>24095</v>
          </cell>
          <cell r="M756" t="str">
            <v>Omakatteiset rahastot</v>
          </cell>
          <cell r="N756">
            <v>24</v>
          </cell>
          <cell r="O756" t="str">
            <v>Oulun yliopisto</v>
          </cell>
          <cell r="P756">
            <v>2470</v>
          </cell>
          <cell r="Q756" t="str">
            <v>Rahastot</v>
          </cell>
          <cell r="R756">
            <v>24095</v>
          </cell>
          <cell r="S756" t="str">
            <v>Omakatteiset rahastot</v>
          </cell>
          <cell r="T756" t="str">
            <v>Omakatteiset rahastot</v>
          </cell>
        </row>
        <row r="757">
          <cell r="A757">
            <v>2409500</v>
          </cell>
          <cell r="B757" t="str">
            <v>Oulun yliopiston apuraharahasto</v>
          </cell>
          <cell r="C757" t="str">
            <v>University of Oulu Grant Fund</v>
          </cell>
          <cell r="D757" t="str">
            <v>University of Oulu Grant Fund</v>
          </cell>
          <cell r="E757">
            <v>29</v>
          </cell>
          <cell r="F757">
            <v>2409500</v>
          </cell>
          <cell r="G757">
            <v>756</v>
          </cell>
          <cell r="H757">
            <v>39814</v>
          </cell>
          <cell r="I757">
            <v>2958465</v>
          </cell>
          <cell r="J757">
            <v>6</v>
          </cell>
          <cell r="K757" t="str">
            <v>Kustannuspaikka</v>
          </cell>
          <cell r="L757">
            <v>240950</v>
          </cell>
          <cell r="M757" t="str">
            <v>Oulun yliopiston apuraharahasto</v>
          </cell>
          <cell r="N757">
            <v>24</v>
          </cell>
          <cell r="O757" t="str">
            <v>Oulun yliopisto</v>
          </cell>
          <cell r="P757">
            <v>2470</v>
          </cell>
          <cell r="Q757" t="str">
            <v>Rahastot</v>
          </cell>
          <cell r="R757">
            <v>24095</v>
          </cell>
          <cell r="S757" t="str">
            <v>Omakatteiset rahastot</v>
          </cell>
          <cell r="T757" t="str">
            <v>Omakatteiset rahastot</v>
          </cell>
        </row>
        <row r="758">
          <cell r="A758">
            <v>240952</v>
          </cell>
          <cell r="B758" t="str">
            <v>Professori Pentti Kaiteran rahasto</v>
          </cell>
          <cell r="C758" t="str">
            <v>Professor Pentti Kaitera Fund</v>
          </cell>
          <cell r="D758" t="str">
            <v>Professor Pentti Kaitera Fund</v>
          </cell>
          <cell r="E758">
            <v>29</v>
          </cell>
          <cell r="F758">
            <v>240952</v>
          </cell>
          <cell r="G758">
            <v>757</v>
          </cell>
          <cell r="H758">
            <v>41275</v>
          </cell>
          <cell r="I758">
            <v>2958465</v>
          </cell>
          <cell r="J758">
            <v>5</v>
          </cell>
          <cell r="K758" t="str">
            <v>Tulosyksikkö</v>
          </cell>
          <cell r="L758">
            <v>24095</v>
          </cell>
          <cell r="M758" t="str">
            <v>Omakatteiset rahastot</v>
          </cell>
          <cell r="N758">
            <v>24</v>
          </cell>
          <cell r="O758" t="str">
            <v>Oulun yliopisto</v>
          </cell>
          <cell r="P758">
            <v>2470</v>
          </cell>
          <cell r="Q758" t="str">
            <v>Rahastot</v>
          </cell>
          <cell r="R758">
            <v>24095</v>
          </cell>
          <cell r="S758" t="str">
            <v>Omakatteiset rahastot</v>
          </cell>
          <cell r="T758" t="str">
            <v>Omakatteiset rahastot</v>
          </cell>
        </row>
        <row r="759">
          <cell r="A759">
            <v>2409520</v>
          </cell>
          <cell r="B759" t="str">
            <v>Professori Pentti Kaiteran rahasto</v>
          </cell>
          <cell r="C759" t="str">
            <v>Professor Pentti Kaitera Fund</v>
          </cell>
          <cell r="D759" t="str">
            <v>Professor Pentti Kaitera Fund</v>
          </cell>
          <cell r="E759">
            <v>29</v>
          </cell>
          <cell r="F759">
            <v>2409520</v>
          </cell>
          <cell r="G759">
            <v>758</v>
          </cell>
          <cell r="H759">
            <v>41275</v>
          </cell>
          <cell r="I759">
            <v>2958465</v>
          </cell>
          <cell r="J759">
            <v>6</v>
          </cell>
          <cell r="K759" t="str">
            <v>Kustannuspaikka</v>
          </cell>
          <cell r="L759">
            <v>240952</v>
          </cell>
          <cell r="M759" t="str">
            <v>Professori Pentti Kaiteran rahasto</v>
          </cell>
          <cell r="N759">
            <v>24</v>
          </cell>
          <cell r="O759" t="str">
            <v>Oulun yliopisto</v>
          </cell>
          <cell r="P759">
            <v>2470</v>
          </cell>
          <cell r="Q759" t="str">
            <v>Rahastot</v>
          </cell>
          <cell r="R759">
            <v>24095</v>
          </cell>
          <cell r="S759" t="str">
            <v>Omakatteiset rahastot</v>
          </cell>
          <cell r="T759" t="str">
            <v>Omakatteiset rahastot</v>
          </cell>
        </row>
        <row r="760">
          <cell r="A760">
            <v>240951</v>
          </cell>
          <cell r="B760" t="str">
            <v>Hallituksen vararahasto 31.12.2012 saakka</v>
          </cell>
          <cell r="C760" t="str">
            <v>Council Reserve Fund</v>
          </cell>
          <cell r="D760" t="str">
            <v>Council Reserve Fund</v>
          </cell>
          <cell r="E760">
            <v>20</v>
          </cell>
          <cell r="F760">
            <v>240951</v>
          </cell>
          <cell r="G760">
            <v>759</v>
          </cell>
          <cell r="H760">
            <v>34700</v>
          </cell>
          <cell r="I760">
            <v>41274</v>
          </cell>
          <cell r="J760">
            <v>5</v>
          </cell>
          <cell r="K760" t="str">
            <v>Tulosyksikkö</v>
          </cell>
          <cell r="L760">
            <v>24095</v>
          </cell>
          <cell r="M760" t="str">
            <v>Omakatteiset rahastot</v>
          </cell>
          <cell r="N760">
            <v>24</v>
          </cell>
          <cell r="O760" t="str">
            <v>Oulun yliopisto</v>
          </cell>
          <cell r="P760">
            <v>2470</v>
          </cell>
          <cell r="Q760" t="str">
            <v>Rahastot</v>
          </cell>
          <cell r="R760">
            <v>24095</v>
          </cell>
          <cell r="S760" t="str">
            <v>Omakatteiset rahastot</v>
          </cell>
          <cell r="T760" t="str">
            <v>Omakatteiset rahastot</v>
          </cell>
        </row>
        <row r="761">
          <cell r="A761">
            <v>2409510</v>
          </cell>
          <cell r="B761" t="str">
            <v>Hallituksen vararahasto 31.12.2012 saakka</v>
          </cell>
          <cell r="C761" t="str">
            <v>Council Reserve Fund</v>
          </cell>
          <cell r="D761" t="str">
            <v>Council Reserve Fund</v>
          </cell>
          <cell r="E761">
            <v>20</v>
          </cell>
          <cell r="F761">
            <v>2409510</v>
          </cell>
          <cell r="G761">
            <v>760</v>
          </cell>
          <cell r="H761">
            <v>39814</v>
          </cell>
          <cell r="I761">
            <v>41274</v>
          </cell>
          <cell r="J761">
            <v>6</v>
          </cell>
          <cell r="K761" t="str">
            <v>Kustannuspaikka</v>
          </cell>
          <cell r="L761">
            <v>240951</v>
          </cell>
          <cell r="M761" t="str">
            <v>Hallituksen vararahasto 31.12.2012 saakka</v>
          </cell>
          <cell r="N761">
            <v>24</v>
          </cell>
          <cell r="O761" t="str">
            <v>Oulun yliopisto</v>
          </cell>
          <cell r="P761">
            <v>2470</v>
          </cell>
          <cell r="Q761" t="str">
            <v>Rahastot</v>
          </cell>
          <cell r="R761">
            <v>24095</v>
          </cell>
          <cell r="S761" t="str">
            <v>Omakatteiset rahastot</v>
          </cell>
          <cell r="T761" t="str">
            <v>Omakatteiset rahastot</v>
          </cell>
        </row>
        <row r="762">
          <cell r="A762">
            <v>24097</v>
          </cell>
          <cell r="B762" t="str">
            <v>Vapaat rahastot</v>
          </cell>
          <cell r="C762" t="str">
            <v>Free Funds</v>
          </cell>
          <cell r="D762" t="str">
            <v>Free Funds</v>
          </cell>
          <cell r="E762">
            <v>10</v>
          </cell>
          <cell r="F762">
            <v>24097</v>
          </cell>
          <cell r="G762">
            <v>761</v>
          </cell>
          <cell r="H762">
            <v>41275</v>
          </cell>
          <cell r="I762">
            <v>2958465</v>
          </cell>
          <cell r="J762">
            <v>3</v>
          </cell>
          <cell r="K762" t="str">
            <v>Tiedekunta</v>
          </cell>
          <cell r="L762">
            <v>2470</v>
          </cell>
          <cell r="M762" t="str">
            <v>Rahastot</v>
          </cell>
          <cell r="N762">
            <v>24</v>
          </cell>
          <cell r="O762" t="str">
            <v>Oulun yliopisto</v>
          </cell>
          <cell r="P762">
            <v>2470</v>
          </cell>
          <cell r="Q762" t="str">
            <v>Rahastot</v>
          </cell>
          <cell r="R762">
            <v>24097</v>
          </cell>
          <cell r="S762" t="str">
            <v>Vapaat rahastot</v>
          </cell>
          <cell r="T762" t="str">
            <v>Vapaat rahastot</v>
          </cell>
        </row>
        <row r="763">
          <cell r="A763">
            <v>240970</v>
          </cell>
          <cell r="B763" t="str">
            <v>Hallituksen vararahasto</v>
          </cell>
          <cell r="C763" t="str">
            <v>Council Reserve Fund</v>
          </cell>
          <cell r="D763" t="str">
            <v>Council Reserve Fund</v>
          </cell>
          <cell r="E763">
            <v>20</v>
          </cell>
          <cell r="F763">
            <v>240970</v>
          </cell>
          <cell r="G763">
            <v>762</v>
          </cell>
          <cell r="H763">
            <v>41275</v>
          </cell>
          <cell r="I763">
            <v>2958465</v>
          </cell>
          <cell r="J763">
            <v>5</v>
          </cell>
          <cell r="K763" t="str">
            <v>Tulosyksikkö</v>
          </cell>
          <cell r="L763">
            <v>24097</v>
          </cell>
          <cell r="M763" t="str">
            <v>Vapaat rahastot</v>
          </cell>
          <cell r="N763">
            <v>24</v>
          </cell>
          <cell r="O763" t="str">
            <v>Oulun yliopisto</v>
          </cell>
          <cell r="P763">
            <v>2470</v>
          </cell>
          <cell r="Q763" t="str">
            <v>Rahastot</v>
          </cell>
          <cell r="R763">
            <v>24097</v>
          </cell>
          <cell r="S763" t="str">
            <v>Vapaat rahastot</v>
          </cell>
          <cell r="T763" t="str">
            <v>Vapaat rahastot</v>
          </cell>
        </row>
        <row r="764">
          <cell r="A764">
            <v>2409700</v>
          </cell>
          <cell r="B764" t="str">
            <v>Hallituksen vararahasto</v>
          </cell>
          <cell r="C764" t="str">
            <v>Council Reserve Fund</v>
          </cell>
          <cell r="D764" t="str">
            <v>Council Reserve Fund</v>
          </cell>
          <cell r="E764">
            <v>20</v>
          </cell>
          <cell r="F764">
            <v>2409700</v>
          </cell>
          <cell r="G764">
            <v>763</v>
          </cell>
          <cell r="H764">
            <v>41275</v>
          </cell>
          <cell r="I764">
            <v>2958465</v>
          </cell>
          <cell r="J764">
            <v>6</v>
          </cell>
          <cell r="K764" t="str">
            <v>Kustannuspaikka</v>
          </cell>
          <cell r="L764">
            <v>240970</v>
          </cell>
          <cell r="M764" t="str">
            <v>Hallituksen vararahasto</v>
          </cell>
          <cell r="N764">
            <v>24</v>
          </cell>
          <cell r="O764" t="str">
            <v>Oulun yliopisto</v>
          </cell>
          <cell r="P764">
            <v>2470</v>
          </cell>
          <cell r="Q764" t="str">
            <v>Rahastot</v>
          </cell>
          <cell r="R764">
            <v>24097</v>
          </cell>
          <cell r="S764" t="str">
            <v>Vapaat rahastot</v>
          </cell>
          <cell r="T764" t="str">
            <v>Vapaat rahastot</v>
          </cell>
        </row>
        <row r="765">
          <cell r="A765">
            <v>240972</v>
          </cell>
          <cell r="B765" t="str">
            <v>NN rahasto</v>
          </cell>
          <cell r="C765" t="str">
            <v>NN Fund</v>
          </cell>
          <cell r="D765" t="str">
            <v>NN Fund</v>
          </cell>
          <cell r="E765">
            <v>7</v>
          </cell>
          <cell r="F765">
            <v>240972</v>
          </cell>
          <cell r="G765">
            <v>764</v>
          </cell>
          <cell r="H765">
            <v>41275</v>
          </cell>
          <cell r="I765">
            <v>2958465</v>
          </cell>
          <cell r="J765">
            <v>5</v>
          </cell>
          <cell r="K765" t="str">
            <v>Tulosyksikkö</v>
          </cell>
          <cell r="L765">
            <v>24097</v>
          </cell>
          <cell r="M765" t="str">
            <v>Vapaat rahastot</v>
          </cell>
          <cell r="N765">
            <v>24</v>
          </cell>
          <cell r="O765" t="str">
            <v>Oulun yliopisto</v>
          </cell>
          <cell r="P765">
            <v>2470</v>
          </cell>
          <cell r="Q765" t="str">
            <v>Rahastot</v>
          </cell>
          <cell r="R765">
            <v>24097</v>
          </cell>
          <cell r="S765" t="str">
            <v>Vapaat rahastot</v>
          </cell>
          <cell r="T765" t="str">
            <v>Vapaat rahastot</v>
          </cell>
        </row>
        <row r="766">
          <cell r="A766">
            <v>2409720</v>
          </cell>
          <cell r="B766" t="str">
            <v>NN rahasto</v>
          </cell>
          <cell r="C766" t="str">
            <v>NN Fund</v>
          </cell>
          <cell r="D766" t="str">
            <v>NN Fund</v>
          </cell>
          <cell r="E766">
            <v>7</v>
          </cell>
          <cell r="F766">
            <v>2409720</v>
          </cell>
          <cell r="G766">
            <v>765</v>
          </cell>
          <cell r="H766">
            <v>41275</v>
          </cell>
          <cell r="I766">
            <v>2958465</v>
          </cell>
          <cell r="J766">
            <v>6</v>
          </cell>
          <cell r="K766" t="str">
            <v>Kustannuspaikka</v>
          </cell>
          <cell r="L766">
            <v>240972</v>
          </cell>
          <cell r="M766" t="str">
            <v>NN rahasto</v>
          </cell>
          <cell r="N766">
            <v>24</v>
          </cell>
          <cell r="O766" t="str">
            <v>Oulun yliopisto</v>
          </cell>
          <cell r="P766">
            <v>2470</v>
          </cell>
          <cell r="Q766" t="str">
            <v>Rahastot</v>
          </cell>
          <cell r="R766">
            <v>24097</v>
          </cell>
          <cell r="S766" t="str">
            <v>Vapaat rahastot</v>
          </cell>
          <cell r="T766" t="str">
            <v>Vapaat rahastot</v>
          </cell>
        </row>
        <row r="767">
          <cell r="A767">
            <v>24098</v>
          </cell>
          <cell r="B767" t="str">
            <v>Sijoitusvarallisuus</v>
          </cell>
          <cell r="C767" t="str">
            <v>Investment assets</v>
          </cell>
          <cell r="D767" t="str">
            <v>Investment assets</v>
          </cell>
          <cell r="E767">
            <v>17</v>
          </cell>
          <cell r="F767">
            <v>24098</v>
          </cell>
          <cell r="G767">
            <v>766</v>
          </cell>
          <cell r="H767">
            <v>41275</v>
          </cell>
          <cell r="I767">
            <v>2958465</v>
          </cell>
          <cell r="J767">
            <v>3</v>
          </cell>
          <cell r="K767" t="str">
            <v>Tiedekunta</v>
          </cell>
          <cell r="L767">
            <v>2470</v>
          </cell>
          <cell r="M767" t="str">
            <v>Rahastot</v>
          </cell>
          <cell r="N767">
            <v>24</v>
          </cell>
          <cell r="O767" t="str">
            <v>Oulun yliopisto</v>
          </cell>
          <cell r="P767">
            <v>2470</v>
          </cell>
          <cell r="Q767" t="str">
            <v>Rahastot</v>
          </cell>
          <cell r="R767">
            <v>24098</v>
          </cell>
          <cell r="S767" t="str">
            <v>Sijoitusvarallisuus</v>
          </cell>
          <cell r="T767" t="str">
            <v>Sijoitusvarallisuus</v>
          </cell>
        </row>
        <row r="768">
          <cell r="A768">
            <v>240980</v>
          </cell>
          <cell r="B768" t="str">
            <v>Varainkeruuvarat</v>
          </cell>
          <cell r="C768" t="str">
            <v>Fundraising assets</v>
          </cell>
          <cell r="D768" t="str">
            <v>Fundraising assets</v>
          </cell>
          <cell r="E768">
            <v>18</v>
          </cell>
          <cell r="F768">
            <v>240980</v>
          </cell>
          <cell r="G768">
            <v>767</v>
          </cell>
          <cell r="H768">
            <v>41275</v>
          </cell>
          <cell r="I768">
            <v>2958465</v>
          </cell>
          <cell r="J768">
            <v>5</v>
          </cell>
          <cell r="K768" t="str">
            <v>Tulosyksikkö</v>
          </cell>
          <cell r="L768">
            <v>24098</v>
          </cell>
          <cell r="M768" t="str">
            <v>Sijoitusvarallisuus</v>
          </cell>
          <cell r="N768">
            <v>24</v>
          </cell>
          <cell r="O768" t="str">
            <v>Oulun yliopisto</v>
          </cell>
          <cell r="P768">
            <v>2470</v>
          </cell>
          <cell r="Q768" t="str">
            <v>Rahastot</v>
          </cell>
          <cell r="R768">
            <v>24098</v>
          </cell>
          <cell r="S768" t="str">
            <v>Sijoitusvarallisuus</v>
          </cell>
          <cell r="T768" t="str">
            <v>Sijoitusvarallisuus</v>
          </cell>
        </row>
        <row r="769">
          <cell r="A769">
            <v>2409800</v>
          </cell>
          <cell r="B769" t="str">
            <v>Varainkeruuvarat</v>
          </cell>
          <cell r="C769" t="str">
            <v>Fundraising assets</v>
          </cell>
          <cell r="D769" t="str">
            <v>Fundraising assets</v>
          </cell>
          <cell r="E769">
            <v>18</v>
          </cell>
          <cell r="F769">
            <v>2409800</v>
          </cell>
          <cell r="G769">
            <v>768</v>
          </cell>
          <cell r="H769">
            <v>41275</v>
          </cell>
          <cell r="I769">
            <v>2958465</v>
          </cell>
          <cell r="J769">
            <v>6</v>
          </cell>
          <cell r="K769" t="str">
            <v>Kustannuspaikka</v>
          </cell>
          <cell r="L769">
            <v>240980</v>
          </cell>
          <cell r="M769" t="str">
            <v>Varainkeruuvarat</v>
          </cell>
          <cell r="N769">
            <v>24</v>
          </cell>
          <cell r="O769" t="str">
            <v>Oulun yliopisto</v>
          </cell>
          <cell r="P769">
            <v>2470</v>
          </cell>
          <cell r="Q769" t="str">
            <v>Rahastot</v>
          </cell>
          <cell r="R769">
            <v>24098</v>
          </cell>
          <cell r="S769" t="str">
            <v>Sijoitusvarallisuus</v>
          </cell>
          <cell r="T769" t="str">
            <v>Sijoitusvarallisuus</v>
          </cell>
        </row>
        <row r="770">
          <cell r="A770">
            <v>240981</v>
          </cell>
          <cell r="B770" t="str">
            <v>Varainhankinta 2015-2017</v>
          </cell>
          <cell r="C770" t="str">
            <v>Fundraising 2015-2017</v>
          </cell>
          <cell r="D770" t="str">
            <v>Fundraising 2015-2017</v>
          </cell>
          <cell r="E770">
            <v>21</v>
          </cell>
          <cell r="F770">
            <v>240981</v>
          </cell>
          <cell r="G770">
            <v>769</v>
          </cell>
          <cell r="H770">
            <v>41791</v>
          </cell>
          <cell r="I770">
            <v>2958465</v>
          </cell>
          <cell r="J770">
            <v>5</v>
          </cell>
          <cell r="K770" t="str">
            <v>Tulosyksikkö</v>
          </cell>
          <cell r="L770">
            <v>24098</v>
          </cell>
          <cell r="M770" t="str">
            <v>Sijoitusvarallisuus</v>
          </cell>
          <cell r="N770">
            <v>24</v>
          </cell>
          <cell r="O770" t="str">
            <v>Oulun yliopisto</v>
          </cell>
          <cell r="P770">
            <v>2470</v>
          </cell>
          <cell r="Q770" t="str">
            <v>Rahastot</v>
          </cell>
          <cell r="R770">
            <v>24098</v>
          </cell>
          <cell r="S770" t="str">
            <v>Sijoitusvarallisuus</v>
          </cell>
          <cell r="T770" t="str">
            <v>Sijoitusvarallisuus</v>
          </cell>
        </row>
        <row r="771">
          <cell r="A771">
            <v>2409810</v>
          </cell>
          <cell r="B771" t="str">
            <v>Varainhankinta 2015-2017</v>
          </cell>
          <cell r="C771" t="str">
            <v>Fundraising 2015-2017</v>
          </cell>
          <cell r="D771" t="str">
            <v>Fundraising 2015-2017</v>
          </cell>
          <cell r="E771">
            <v>21</v>
          </cell>
          <cell r="F771">
            <v>2409810</v>
          </cell>
          <cell r="G771">
            <v>770</v>
          </cell>
          <cell r="H771">
            <v>41791</v>
          </cell>
          <cell r="I771">
            <v>2958465</v>
          </cell>
          <cell r="J771">
            <v>6</v>
          </cell>
          <cell r="K771" t="str">
            <v>Kustannuspaikka</v>
          </cell>
          <cell r="L771">
            <v>240981</v>
          </cell>
          <cell r="M771" t="str">
            <v>Varainhankinta 2015-2017</v>
          </cell>
          <cell r="N771">
            <v>24</v>
          </cell>
          <cell r="O771" t="str">
            <v>Oulun yliopisto</v>
          </cell>
          <cell r="P771">
            <v>2470</v>
          </cell>
          <cell r="Q771" t="str">
            <v>Rahastot</v>
          </cell>
          <cell r="R771">
            <v>24098</v>
          </cell>
          <cell r="S771" t="str">
            <v>Sijoitusvarallisuus</v>
          </cell>
          <cell r="T771" t="str">
            <v>Sijoitusvarallisuus</v>
          </cell>
        </row>
        <row r="772">
          <cell r="A772">
            <v>240982</v>
          </cell>
          <cell r="B772" t="str">
            <v>Valtion pääomittamat varat</v>
          </cell>
          <cell r="C772" t="str">
            <v>State capitalized assets</v>
          </cell>
          <cell r="D772" t="str">
            <v>State capitalized assets</v>
          </cell>
          <cell r="E772">
            <v>24</v>
          </cell>
          <cell r="F772">
            <v>240982</v>
          </cell>
          <cell r="G772">
            <v>771</v>
          </cell>
          <cell r="H772">
            <v>41275</v>
          </cell>
          <cell r="I772">
            <v>2958465</v>
          </cell>
          <cell r="J772">
            <v>5</v>
          </cell>
          <cell r="K772" t="str">
            <v>Tulosyksikkö</v>
          </cell>
          <cell r="L772">
            <v>24098</v>
          </cell>
          <cell r="M772" t="str">
            <v>Sijoitusvarallisuus</v>
          </cell>
          <cell r="N772">
            <v>24</v>
          </cell>
          <cell r="O772" t="str">
            <v>Oulun yliopisto</v>
          </cell>
          <cell r="P772">
            <v>2470</v>
          </cell>
          <cell r="Q772" t="str">
            <v>Rahastot</v>
          </cell>
          <cell r="R772">
            <v>24098</v>
          </cell>
          <cell r="S772" t="str">
            <v>Sijoitusvarallisuus</v>
          </cell>
          <cell r="T772" t="str">
            <v>Sijoitusvarallisuus</v>
          </cell>
        </row>
        <row r="773">
          <cell r="A773">
            <v>2409820</v>
          </cell>
          <cell r="B773" t="str">
            <v>Valtion pääomittamat varat</v>
          </cell>
          <cell r="C773" t="str">
            <v>State capitalized assets</v>
          </cell>
          <cell r="D773" t="str">
            <v>State capitalized assets</v>
          </cell>
          <cell r="E773">
            <v>24</v>
          </cell>
          <cell r="F773">
            <v>2409820</v>
          </cell>
          <cell r="G773">
            <v>772</v>
          </cell>
          <cell r="H773">
            <v>41275</v>
          </cell>
          <cell r="I773">
            <v>2958465</v>
          </cell>
          <cell r="J773">
            <v>6</v>
          </cell>
          <cell r="K773" t="str">
            <v>Kustannuspaikka</v>
          </cell>
          <cell r="L773">
            <v>240982</v>
          </cell>
          <cell r="M773" t="str">
            <v>Valtion pääomittamat varat</v>
          </cell>
          <cell r="N773">
            <v>24</v>
          </cell>
          <cell r="O773" t="str">
            <v>Oulun yliopisto</v>
          </cell>
          <cell r="P773">
            <v>2470</v>
          </cell>
          <cell r="Q773" t="str">
            <v>Rahastot</v>
          </cell>
          <cell r="R773">
            <v>24098</v>
          </cell>
          <cell r="S773" t="str">
            <v>Sijoitusvarallisuus</v>
          </cell>
          <cell r="T773" t="str">
            <v>Sijoitusvarallisuus</v>
          </cell>
        </row>
        <row r="774">
          <cell r="A774">
            <v>240983</v>
          </cell>
          <cell r="B774" t="str">
            <v>Valtion pääomittamat varat 2</v>
          </cell>
          <cell r="C774" t="str">
            <v>State capitalized assets 2</v>
          </cell>
          <cell r="D774" t="str">
            <v>State capitalized assets 2</v>
          </cell>
          <cell r="E774">
            <v>26</v>
          </cell>
          <cell r="F774">
            <v>240983</v>
          </cell>
          <cell r="G774">
            <v>773</v>
          </cell>
          <cell r="H774">
            <v>42736</v>
          </cell>
          <cell r="I774">
            <v>2958465</v>
          </cell>
          <cell r="J774">
            <v>5</v>
          </cell>
          <cell r="K774" t="str">
            <v>Tulosyksikkö</v>
          </cell>
          <cell r="L774">
            <v>24098</v>
          </cell>
          <cell r="M774" t="str">
            <v>Sijoitusvarallisuus</v>
          </cell>
          <cell r="N774">
            <v>24</v>
          </cell>
          <cell r="O774" t="str">
            <v>Oulun yliopisto</v>
          </cell>
          <cell r="P774">
            <v>2470</v>
          </cell>
          <cell r="Q774" t="str">
            <v>Rahastot</v>
          </cell>
          <cell r="R774">
            <v>24098</v>
          </cell>
          <cell r="S774" t="str">
            <v>Sijoitusvarallisuus</v>
          </cell>
          <cell r="T774" t="str">
            <v>Sijoitusvarallisuus</v>
          </cell>
        </row>
        <row r="775">
          <cell r="A775">
            <v>2409830</v>
          </cell>
          <cell r="B775" t="str">
            <v>Valtion pääomittamat varat 2</v>
          </cell>
          <cell r="C775" t="str">
            <v>State capitalized assets 2</v>
          </cell>
          <cell r="D775" t="str">
            <v>State capitalized assets 2</v>
          </cell>
          <cell r="E775">
            <v>26</v>
          </cell>
          <cell r="F775">
            <v>2409830</v>
          </cell>
          <cell r="G775">
            <v>774</v>
          </cell>
          <cell r="H775">
            <v>42736</v>
          </cell>
          <cell r="I775">
            <v>2958465</v>
          </cell>
          <cell r="J775">
            <v>6</v>
          </cell>
          <cell r="K775" t="str">
            <v>Kustannuspaikka</v>
          </cell>
          <cell r="L775">
            <v>240983</v>
          </cell>
          <cell r="M775" t="str">
            <v>Valtion pääomittamat varat 2</v>
          </cell>
          <cell r="N775">
            <v>24</v>
          </cell>
          <cell r="O775" t="str">
            <v>Oulun yliopisto</v>
          </cell>
          <cell r="P775">
            <v>2470</v>
          </cell>
          <cell r="Q775" t="str">
            <v>Rahastot</v>
          </cell>
          <cell r="R775">
            <v>24098</v>
          </cell>
          <cell r="S775" t="str">
            <v>Sijoitusvarallisuus</v>
          </cell>
          <cell r="T775" t="str">
            <v>Sijoitusvarallisuus</v>
          </cell>
        </row>
        <row r="776">
          <cell r="A776">
            <v>24096</v>
          </cell>
          <cell r="B776" t="str">
            <v>Professori Pentti Kaiteran rahasto 31.12.2012 saakka</v>
          </cell>
          <cell r="C776" t="str">
            <v>Professor Pentti Kaitera Fund, until 31.12.2012</v>
          </cell>
          <cell r="D776" t="str">
            <v>Professor Pentti Kaitera Fund</v>
          </cell>
          <cell r="E776">
            <v>29</v>
          </cell>
          <cell r="F776">
            <v>24096</v>
          </cell>
          <cell r="G776">
            <v>775</v>
          </cell>
          <cell r="H776">
            <v>34700</v>
          </cell>
          <cell r="I776">
            <v>41274</v>
          </cell>
          <cell r="J776">
            <v>3</v>
          </cell>
          <cell r="K776" t="str">
            <v>Tiedekunta</v>
          </cell>
          <cell r="L776">
            <v>2470</v>
          </cell>
          <cell r="M776" t="str">
            <v>Rahastot</v>
          </cell>
          <cell r="N776">
            <v>24</v>
          </cell>
          <cell r="O776" t="str">
            <v>Oulun yliopisto</v>
          </cell>
          <cell r="P776">
            <v>2470</v>
          </cell>
          <cell r="Q776" t="str">
            <v>Rahastot</v>
          </cell>
          <cell r="R776">
            <v>24096</v>
          </cell>
          <cell r="S776" t="str">
            <v>Professori Pentti Kaiteran rahasto 31.12.2012 saakka</v>
          </cell>
          <cell r="T776" t="str">
            <v>Professori Pentti Kaiteran rahasto 31.12.2012 saakka</v>
          </cell>
        </row>
        <row r="777">
          <cell r="A777">
            <v>240960</v>
          </cell>
          <cell r="B777" t="str">
            <v>Professori Pentti Kaiteran rahasto 31.12.2012 saakka</v>
          </cell>
          <cell r="C777" t="str">
            <v>Professor Pentti Kaitera Fund, until 31.12.2012</v>
          </cell>
          <cell r="D777" t="str">
            <v>Professor Pentti Kaitera Fund</v>
          </cell>
          <cell r="E777">
            <v>29</v>
          </cell>
          <cell r="F777">
            <v>240960</v>
          </cell>
          <cell r="G777">
            <v>776</v>
          </cell>
          <cell r="H777">
            <v>34700</v>
          </cell>
          <cell r="I777">
            <v>41274</v>
          </cell>
          <cell r="J777">
            <v>5</v>
          </cell>
          <cell r="K777" t="str">
            <v>Tulosyksikkö</v>
          </cell>
          <cell r="L777">
            <v>24096</v>
          </cell>
          <cell r="M777" t="str">
            <v>Professori Pentti Kaiteran rahasto 31.12.2012 saakka</v>
          </cell>
          <cell r="N777">
            <v>24</v>
          </cell>
          <cell r="O777" t="str">
            <v>Oulun yliopisto</v>
          </cell>
          <cell r="P777">
            <v>2470</v>
          </cell>
          <cell r="Q777" t="str">
            <v>Rahastot</v>
          </cell>
          <cell r="R777">
            <v>24096</v>
          </cell>
          <cell r="S777" t="str">
            <v>Professori Pentti Kaiteran rahasto 31.12.2012 saakka</v>
          </cell>
          <cell r="T777" t="str">
            <v>Professori Pentti Kaiteran rahasto 31.12.2012 saakka</v>
          </cell>
        </row>
        <row r="778">
          <cell r="A778">
            <v>2409600</v>
          </cell>
          <cell r="B778" t="str">
            <v>Professori Pentti Kaiteran rahasto 31.12.2012 saakka</v>
          </cell>
          <cell r="C778" t="str">
            <v>Professor Pentti Kaitera Fund, until 31.12.2012</v>
          </cell>
          <cell r="D778" t="str">
            <v>Professor Pentti Kaitera Fund</v>
          </cell>
          <cell r="E778">
            <v>29</v>
          </cell>
          <cell r="F778">
            <v>2409600</v>
          </cell>
          <cell r="G778">
            <v>777</v>
          </cell>
          <cell r="H778">
            <v>39814</v>
          </cell>
          <cell r="I778">
            <v>41274</v>
          </cell>
          <cell r="J778">
            <v>6</v>
          </cell>
          <cell r="K778" t="str">
            <v>Kustannuspaikka</v>
          </cell>
          <cell r="L778">
            <v>240960</v>
          </cell>
          <cell r="M778" t="str">
            <v>Professori Pentti Kaiteran rahasto 31.12.2012 saakka</v>
          </cell>
          <cell r="N778">
            <v>24</v>
          </cell>
          <cell r="O778" t="str">
            <v>Oulun yliopisto</v>
          </cell>
          <cell r="P778">
            <v>2470</v>
          </cell>
          <cell r="Q778" t="str">
            <v>Rahastot</v>
          </cell>
          <cell r="R778">
            <v>24096</v>
          </cell>
          <cell r="S778" t="str">
            <v>Professori Pentti Kaiteran rahasto 31.12.2012 saakka</v>
          </cell>
          <cell r="T778" t="str">
            <v>Professori Pentti Kaiteran rahasto 31.12.2012 saakka</v>
          </cell>
        </row>
        <row r="779">
          <cell r="A779">
            <v>2490</v>
          </cell>
          <cell r="B779" t="str">
            <v>Alv-kompensaatio 31.12.2011 saakka</v>
          </cell>
          <cell r="C779" t="str">
            <v>VAT kompensation, until 31.12.2011</v>
          </cell>
          <cell r="D779" t="str">
            <v>VAT kompensation</v>
          </cell>
          <cell r="E779">
            <v>16</v>
          </cell>
          <cell r="F779">
            <v>2490</v>
          </cell>
          <cell r="G779">
            <v>778</v>
          </cell>
          <cell r="H779">
            <v>34700</v>
          </cell>
          <cell r="I779">
            <v>40908</v>
          </cell>
          <cell r="J779">
            <v>2</v>
          </cell>
          <cell r="K779" t="str">
            <v>Dummy</v>
          </cell>
          <cell r="L779">
            <v>24</v>
          </cell>
          <cell r="M779" t="str">
            <v>Oulun yliopisto</v>
          </cell>
          <cell r="N779">
            <v>24</v>
          </cell>
          <cell r="O779" t="str">
            <v>Oulun yliopisto</v>
          </cell>
          <cell r="P779">
            <v>2490</v>
          </cell>
          <cell r="Q779" t="str">
            <v>Alv-kompensaatio 31.12.2011 saakka</v>
          </cell>
          <cell r="R779" t="str">
            <v>#</v>
          </cell>
          <cell r="S779" t="str">
            <v>kohdistamaton</v>
          </cell>
          <cell r="T779" t="str">
            <v>kohdistamaton</v>
          </cell>
        </row>
        <row r="780">
          <cell r="A780">
            <v>24900</v>
          </cell>
          <cell r="B780" t="str">
            <v>Alv-kompensaatio 31.12.2011 saakka</v>
          </cell>
          <cell r="C780" t="str">
            <v>VAT kompensation, until 31.12.2011</v>
          </cell>
          <cell r="D780" t="str">
            <v>VAT kompensation</v>
          </cell>
          <cell r="E780">
            <v>16</v>
          </cell>
          <cell r="F780">
            <v>24900</v>
          </cell>
          <cell r="G780">
            <v>779</v>
          </cell>
          <cell r="H780">
            <v>34700</v>
          </cell>
          <cell r="I780">
            <v>40908</v>
          </cell>
          <cell r="J780">
            <v>3</v>
          </cell>
          <cell r="K780" t="str">
            <v>Tiedekunta</v>
          </cell>
          <cell r="L780">
            <v>2490</v>
          </cell>
          <cell r="M780" t="str">
            <v>Alv-kompensaatio 31.12.2011 saakka</v>
          </cell>
          <cell r="N780">
            <v>24</v>
          </cell>
          <cell r="O780" t="str">
            <v>Oulun yliopisto</v>
          </cell>
          <cell r="P780">
            <v>2490</v>
          </cell>
          <cell r="Q780" t="str">
            <v>Alv-kompensaatio 31.12.2011 saakka</v>
          </cell>
          <cell r="R780">
            <v>24900</v>
          </cell>
          <cell r="S780" t="str">
            <v>Alv-kompensaatio 31.12.2011 saakka</v>
          </cell>
          <cell r="T780" t="str">
            <v>Alv-kompensaatio 31.12.2011 saakka</v>
          </cell>
        </row>
        <row r="781">
          <cell r="A781">
            <v>249000</v>
          </cell>
          <cell r="B781" t="str">
            <v>Alv-kompensaatio 31.12.2011 saakka</v>
          </cell>
          <cell r="C781" t="str">
            <v>VAT kompensation, until 31.12.2011</v>
          </cell>
          <cell r="D781" t="str">
            <v>VAT kompensation</v>
          </cell>
          <cell r="E781">
            <v>16</v>
          </cell>
          <cell r="F781">
            <v>249000</v>
          </cell>
          <cell r="G781">
            <v>780</v>
          </cell>
          <cell r="H781">
            <v>34700</v>
          </cell>
          <cell r="I781">
            <v>40908</v>
          </cell>
          <cell r="J781">
            <v>5</v>
          </cell>
          <cell r="K781" t="str">
            <v>Tulosyksikkö</v>
          </cell>
          <cell r="L781">
            <v>24900</v>
          </cell>
          <cell r="M781" t="str">
            <v>Alv-kompensaatio 31.12.2011 saakka</v>
          </cell>
          <cell r="N781">
            <v>24</v>
          </cell>
          <cell r="O781" t="str">
            <v>Oulun yliopisto</v>
          </cell>
          <cell r="P781">
            <v>2490</v>
          </cell>
          <cell r="Q781" t="str">
            <v>Alv-kompensaatio 31.12.2011 saakka</v>
          </cell>
          <cell r="R781">
            <v>24900</v>
          </cell>
          <cell r="S781" t="str">
            <v>Alv-kompensaatio 31.12.2011 saakka</v>
          </cell>
          <cell r="T781" t="str">
            <v>Alv-kompensaatio 31.12.2011 saakka</v>
          </cell>
        </row>
        <row r="782">
          <cell r="A782">
            <v>2490000</v>
          </cell>
          <cell r="B782" t="str">
            <v>Alv-kompensaatio 31.12.2011 saakka</v>
          </cell>
          <cell r="C782" t="str">
            <v>VAT kompensation, until 31.12.2011</v>
          </cell>
          <cell r="D782" t="str">
            <v>VAT kompensation</v>
          </cell>
          <cell r="E782">
            <v>16</v>
          </cell>
          <cell r="F782">
            <v>2490000</v>
          </cell>
          <cell r="G782">
            <v>781</v>
          </cell>
          <cell r="H782">
            <v>39814</v>
          </cell>
          <cell r="I782">
            <v>40908</v>
          </cell>
          <cell r="J782">
            <v>6</v>
          </cell>
          <cell r="K782" t="str">
            <v>Kustannuspaikka</v>
          </cell>
          <cell r="L782">
            <v>249000</v>
          </cell>
          <cell r="M782" t="str">
            <v>Alv-kompensaatio 31.12.2011 saakka</v>
          </cell>
          <cell r="N782">
            <v>24</v>
          </cell>
          <cell r="O782" t="str">
            <v>Oulun yliopisto</v>
          </cell>
          <cell r="P782">
            <v>2490</v>
          </cell>
          <cell r="Q782" t="str">
            <v>Alv-kompensaatio 31.12.2011 saakka</v>
          </cell>
          <cell r="R782">
            <v>24900</v>
          </cell>
          <cell r="S782" t="str">
            <v>Alv-kompensaatio 31.12.2011 saakka</v>
          </cell>
          <cell r="T782" t="str">
            <v>Alv-kompensaatio 31.12.2011 saakka</v>
          </cell>
        </row>
        <row r="783">
          <cell r="A783">
            <v>2499</v>
          </cell>
          <cell r="B783" t="str">
            <v>Dummy</v>
          </cell>
          <cell r="C783" t="str">
            <v>Dummy</v>
          </cell>
          <cell r="D783" t="str">
            <v>Dummy</v>
          </cell>
          <cell r="E783">
            <v>5</v>
          </cell>
          <cell r="F783">
            <v>2499</v>
          </cell>
          <cell r="G783">
            <v>782</v>
          </cell>
          <cell r="H783">
            <v>18264</v>
          </cell>
          <cell r="I783">
            <v>2958465</v>
          </cell>
          <cell r="J783">
            <v>2</v>
          </cell>
          <cell r="K783" t="str">
            <v>Dummy</v>
          </cell>
          <cell r="L783">
            <v>24</v>
          </cell>
          <cell r="M783" t="str">
            <v>Oulun yliopisto</v>
          </cell>
          <cell r="N783">
            <v>24</v>
          </cell>
          <cell r="O783" t="str">
            <v>Oulun yliopisto</v>
          </cell>
          <cell r="P783">
            <v>2499</v>
          </cell>
          <cell r="Q783" t="str">
            <v>Dummy</v>
          </cell>
          <cell r="R783">
            <v>24999</v>
          </cell>
          <cell r="S783" t="str">
            <v>Dummy-tiedekunta</v>
          </cell>
          <cell r="T783" t="str">
            <v>Dummy-tiedekunta</v>
          </cell>
        </row>
        <row r="784">
          <cell r="A784">
            <v>24999</v>
          </cell>
          <cell r="B784" t="str">
            <v>Dummy-tiedekunta</v>
          </cell>
          <cell r="C784" t="str">
            <v>Dummy-tiedekunta</v>
          </cell>
          <cell r="D784" t="str">
            <v>Dummy-tiedekunta</v>
          </cell>
          <cell r="E784">
            <v>16</v>
          </cell>
          <cell r="F784">
            <v>24999</v>
          </cell>
          <cell r="G784">
            <v>783</v>
          </cell>
          <cell r="H784">
            <v>18264</v>
          </cell>
          <cell r="I784">
            <v>2958465</v>
          </cell>
          <cell r="J784">
            <v>3</v>
          </cell>
          <cell r="K784" t="str">
            <v>Tiedekunta</v>
          </cell>
          <cell r="L784">
            <v>2499</v>
          </cell>
          <cell r="M784" t="str">
            <v>Dummy</v>
          </cell>
          <cell r="N784">
            <v>24</v>
          </cell>
          <cell r="O784" t="str">
            <v>Oulun yliopisto</v>
          </cell>
          <cell r="P784">
            <v>2499</v>
          </cell>
          <cell r="Q784" t="str">
            <v>Dummy</v>
          </cell>
          <cell r="R784">
            <v>24999</v>
          </cell>
          <cell r="S784" t="str">
            <v>Dummy-tiedekunta</v>
          </cell>
          <cell r="T784" t="str">
            <v>Dummy-tiedekunta</v>
          </cell>
        </row>
        <row r="785">
          <cell r="A785">
            <v>249999</v>
          </cell>
          <cell r="B785" t="str">
            <v>Dummy-tulosyksikkö</v>
          </cell>
          <cell r="C785" t="str">
            <v>Dummy</v>
          </cell>
          <cell r="D785" t="str">
            <v>Dummy</v>
          </cell>
          <cell r="E785">
            <v>5</v>
          </cell>
          <cell r="F785">
            <v>249999</v>
          </cell>
          <cell r="G785">
            <v>784</v>
          </cell>
          <cell r="H785">
            <v>18264</v>
          </cell>
          <cell r="I785">
            <v>2958465</v>
          </cell>
          <cell r="J785">
            <v>5</v>
          </cell>
          <cell r="K785" t="str">
            <v>Tulosyksikkö</v>
          </cell>
          <cell r="L785">
            <v>24999</v>
          </cell>
          <cell r="M785" t="str">
            <v>Dummy-tiedekunta</v>
          </cell>
          <cell r="N785">
            <v>24</v>
          </cell>
          <cell r="O785" t="str">
            <v>Oulun yliopisto</v>
          </cell>
          <cell r="P785">
            <v>2499</v>
          </cell>
          <cell r="Q785" t="str">
            <v>Dummy</v>
          </cell>
          <cell r="R785">
            <v>24999</v>
          </cell>
          <cell r="S785" t="str">
            <v>Dummy-tiedekunta</v>
          </cell>
          <cell r="T785" t="str">
            <v>Dummy-tiedekunta</v>
          </cell>
        </row>
        <row r="786">
          <cell r="A786">
            <v>2499999</v>
          </cell>
          <cell r="B786" t="str">
            <v>Dummy kustannuspaikka</v>
          </cell>
          <cell r="C786" t="str">
            <v>Dummy</v>
          </cell>
          <cell r="D786" t="str">
            <v>Dummy</v>
          </cell>
          <cell r="E786">
            <v>5</v>
          </cell>
          <cell r="F786">
            <v>2499999</v>
          </cell>
          <cell r="G786">
            <v>785</v>
          </cell>
          <cell r="H786">
            <v>39814</v>
          </cell>
          <cell r="I786">
            <v>2958465</v>
          </cell>
          <cell r="J786">
            <v>6</v>
          </cell>
          <cell r="K786" t="str">
            <v>Kustannuspaikka</v>
          </cell>
          <cell r="L786">
            <v>249999</v>
          </cell>
          <cell r="M786" t="str">
            <v>Dummy-tulosyksikkö</v>
          </cell>
          <cell r="N786">
            <v>24</v>
          </cell>
          <cell r="O786" t="str">
            <v>Oulun yliopisto</v>
          </cell>
          <cell r="P786">
            <v>2499</v>
          </cell>
          <cell r="Q786" t="str">
            <v>Dummy</v>
          </cell>
          <cell r="R786">
            <v>24999</v>
          </cell>
          <cell r="S786" t="str">
            <v>Dummy-tiedekunta</v>
          </cell>
          <cell r="T786" t="str">
            <v>Dummy-tiedekunta</v>
          </cell>
        </row>
        <row r="787">
          <cell r="A787">
            <v>999999</v>
          </cell>
          <cell r="B787" t="str">
            <v>Ei tulosyksikköä</v>
          </cell>
          <cell r="C787" t="str">
            <v>profit center not found</v>
          </cell>
          <cell r="D787" t="str">
            <v>profit center not found</v>
          </cell>
          <cell r="E787">
            <v>23</v>
          </cell>
          <cell r="F787">
            <v>999999</v>
          </cell>
          <cell r="G787">
            <v>786</v>
          </cell>
          <cell r="H787">
            <v>18264</v>
          </cell>
          <cell r="I787">
            <v>2958465</v>
          </cell>
          <cell r="J787">
            <v>5</v>
          </cell>
          <cell r="K787" t="str">
            <v>Tulosyksikkö</v>
          </cell>
          <cell r="L787">
            <v>24999</v>
          </cell>
          <cell r="M787" t="str">
            <v>Dummy-tiedekunta</v>
          </cell>
          <cell r="N787">
            <v>24</v>
          </cell>
          <cell r="O787" t="str">
            <v>Oulun yliopisto</v>
          </cell>
          <cell r="P787">
            <v>2499</v>
          </cell>
          <cell r="Q787" t="str">
            <v>Dummy</v>
          </cell>
          <cell r="R787">
            <v>24999</v>
          </cell>
          <cell r="S787" t="str">
            <v>Dummy-tiedekunta</v>
          </cell>
          <cell r="T787" t="str">
            <v>Dummy-tiedekunta</v>
          </cell>
        </row>
        <row r="788">
          <cell r="A788">
            <v>9999999</v>
          </cell>
          <cell r="B788" t="str">
            <v>Ei kustannuspaikkaa</v>
          </cell>
          <cell r="C788" t="str">
            <v>cost center not found</v>
          </cell>
          <cell r="D788" t="str">
            <v>cost center not found</v>
          </cell>
          <cell r="E788">
            <v>21</v>
          </cell>
          <cell r="F788">
            <v>9999999</v>
          </cell>
          <cell r="G788">
            <v>787</v>
          </cell>
          <cell r="H788">
            <v>39814</v>
          </cell>
          <cell r="I788">
            <v>2958465</v>
          </cell>
          <cell r="J788">
            <v>6</v>
          </cell>
          <cell r="K788" t="str">
            <v>Kustannuspaikka</v>
          </cell>
          <cell r="L788">
            <v>999999</v>
          </cell>
          <cell r="M788" t="str">
            <v>Ei tulosyksikköä</v>
          </cell>
          <cell r="N788">
            <v>24</v>
          </cell>
          <cell r="O788" t="str">
            <v>Oulun yliopisto</v>
          </cell>
          <cell r="P788">
            <v>2499</v>
          </cell>
          <cell r="Q788" t="str">
            <v>Dummy</v>
          </cell>
          <cell r="R788">
            <v>24999</v>
          </cell>
          <cell r="S788" t="str">
            <v>Dummy-tiedekunta</v>
          </cell>
          <cell r="T788" t="str">
            <v>Dummy-tiedekunta</v>
          </cell>
        </row>
        <row r="789">
          <cell r="A789" t="str">
            <v>#</v>
          </cell>
          <cell r="B789" t="str">
            <v>kohdistamaton</v>
          </cell>
          <cell r="C789" t="str">
            <v>unallocated</v>
          </cell>
          <cell r="D789">
            <v>0</v>
          </cell>
          <cell r="E789">
            <v>1</v>
          </cell>
          <cell r="F789" t="str">
            <v>#</v>
          </cell>
          <cell r="G789">
            <v>788</v>
          </cell>
          <cell r="H789">
            <v>39814</v>
          </cell>
          <cell r="I789">
            <v>2958465</v>
          </cell>
          <cell r="J789" t="str">
            <v>#</v>
          </cell>
          <cell r="K789" t="str">
            <v>kohdistamaton</v>
          </cell>
          <cell r="L789" t="str">
            <v>#</v>
          </cell>
          <cell r="M789" t="str">
            <v>kohdistamaton</v>
          </cell>
          <cell r="N789" t="str">
            <v>#</v>
          </cell>
          <cell r="O789" t="str">
            <v>kohdistamaton</v>
          </cell>
          <cell r="P789">
            <v>2499</v>
          </cell>
          <cell r="Q789" t="str">
            <v>Dummy</v>
          </cell>
          <cell r="R789">
            <v>24999</v>
          </cell>
          <cell r="S789" t="str">
            <v>Dummy-tiedekunta</v>
          </cell>
          <cell r="T789" t="str">
            <v>Dummy-tiedekunta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D5BB-7801-4CED-8F6F-0820DC55B85C}">
  <dimension ref="A1:AX6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42578125" style="12" customWidth="1"/>
    <col min="2" max="2" width="22.28515625" style="12" customWidth="1"/>
    <col min="3" max="3" width="15.140625" style="12" customWidth="1"/>
    <col min="4" max="4" width="20.140625" style="12" customWidth="1"/>
    <col min="5" max="5" width="16.7109375" style="12" bestFit="1" customWidth="1"/>
    <col min="6" max="6" width="38.140625" style="12" bestFit="1" customWidth="1"/>
    <col min="7" max="7" width="13.5703125" style="12" bestFit="1" customWidth="1"/>
    <col min="8" max="8" width="17.7109375" style="12" bestFit="1" customWidth="1"/>
    <col min="9" max="12" width="9" style="12" bestFit="1" customWidth="1"/>
    <col min="13" max="13" width="9" style="12" customWidth="1"/>
    <col min="14" max="14" width="27.7109375" style="12" bestFit="1" customWidth="1"/>
    <col min="15" max="15" width="22.42578125" style="12" bestFit="1" customWidth="1"/>
    <col min="16" max="16" width="23.85546875" style="12" bestFit="1" customWidth="1"/>
    <col min="17" max="17" width="15.7109375" style="12" bestFit="1" customWidth="1"/>
    <col min="18" max="18" width="13.85546875" style="12" bestFit="1" customWidth="1"/>
    <col min="19" max="19" width="9.140625" style="12"/>
    <col min="20" max="20" width="14.85546875" style="12" bestFit="1" customWidth="1"/>
    <col min="21" max="21" width="20.42578125" style="12" bestFit="1" customWidth="1"/>
    <col min="22" max="22" width="9.140625" style="12"/>
    <col min="23" max="23" width="62.42578125" style="12" bestFit="1" customWidth="1"/>
    <col min="24" max="24" width="12.28515625" style="12" bestFit="1" customWidth="1"/>
    <col min="25" max="25" width="62.42578125" style="12" bestFit="1" customWidth="1"/>
    <col min="26" max="26" width="9.140625" style="12"/>
    <col min="27" max="27" width="17.85546875" style="12" bestFit="1" customWidth="1"/>
    <col min="28" max="28" width="13.28515625" style="12" bestFit="1" customWidth="1"/>
    <col min="29" max="29" width="34.7109375" style="12" bestFit="1" customWidth="1"/>
    <col min="30" max="41" width="10.7109375" bestFit="1" customWidth="1"/>
    <col min="42" max="42" width="13.7109375" bestFit="1" customWidth="1"/>
    <col min="43" max="43" width="15.140625" bestFit="1" customWidth="1"/>
    <col min="44" max="44" width="10" bestFit="1" customWidth="1"/>
    <col min="46" max="46" width="42.85546875" bestFit="1" customWidth="1"/>
  </cols>
  <sheetData>
    <row r="1" spans="1:5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5" t="s">
        <v>21</v>
      </c>
      <c r="W1" s="6" t="s">
        <v>22</v>
      </c>
      <c r="X1" s="6" t="s">
        <v>23</v>
      </c>
      <c r="Y1" s="3" t="s">
        <v>24</v>
      </c>
      <c r="Z1" s="3" t="s">
        <v>25</v>
      </c>
      <c r="AA1" s="3" t="s">
        <v>26</v>
      </c>
      <c r="AB1" s="7" t="s">
        <v>27</v>
      </c>
      <c r="AC1" s="3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9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</row>
    <row r="2" spans="1:50" x14ac:dyDescent="0.25">
      <c r="A2" s="11">
        <v>2402220</v>
      </c>
      <c r="B2" s="11" t="s">
        <v>50</v>
      </c>
      <c r="C2" s="11" t="s">
        <v>51</v>
      </c>
      <c r="F2" s="13" t="s">
        <v>52</v>
      </c>
      <c r="G2" s="13"/>
      <c r="H2" s="13" t="s">
        <v>53</v>
      </c>
      <c r="I2" s="13">
        <v>1</v>
      </c>
      <c r="J2" s="13">
        <v>1</v>
      </c>
      <c r="K2" s="13">
        <v>1</v>
      </c>
      <c r="L2" s="13">
        <v>1</v>
      </c>
      <c r="M2" s="13"/>
      <c r="N2" s="12" t="str">
        <f t="shared" ref="N2:N57" si="0">B2&amp;" "&amp;C2</f>
        <v>Zhivonitko Vladimir</v>
      </c>
      <c r="O2" s="14">
        <v>43466</v>
      </c>
      <c r="P2" s="14">
        <v>43830</v>
      </c>
      <c r="Q2" s="15">
        <f>DATEDIF(O2,P2+15,"m")</f>
        <v>12</v>
      </c>
      <c r="R2" s="14">
        <v>43720</v>
      </c>
      <c r="S2" s="12">
        <f>J2</f>
        <v>1</v>
      </c>
      <c r="T2" s="12" t="s">
        <v>54</v>
      </c>
      <c r="U2" s="12">
        <v>55000</v>
      </c>
      <c r="V2" s="16">
        <f>ROUND(S2*U2,0)</f>
        <v>55000</v>
      </c>
      <c r="W2" s="17" t="str">
        <f>IF(ISERROR(VLOOKUP(A2,'[1]RAKENNE 2019'!$A$2:$T$789,2,FALSE)),0,(VLOOKUP(A2,'[1]RAKENNE 2019'!$A$2:$T$789,2,FALSE)))</f>
        <v>NMR Spectroskopia</v>
      </c>
      <c r="X2" s="17">
        <f>IF(ISERROR(VLOOKUP(A2,'[1]RAKENNE 2019'!$A$2:$T$789,12,FALSE)),0,(VLOOKUP(A2,'[1]RAKENNE 2019'!$A$2:$T$789,12,FALSE)))</f>
        <v>240222</v>
      </c>
      <c r="Y2" s="12" t="str">
        <f>IF(ISERROR(VLOOKUP(X2,'[1]RAKENNE 2019'!$A$2:$B$789,2,FALSE)),0,(VLOOKUP(X2,'[1]RAKENNE 2019'!$A$2:$B$789,2,FALSE)))</f>
        <v>NMR Spectroskopia</v>
      </c>
      <c r="Z2" s="12">
        <f>IF(ISERROR(VLOOKUP(A2,'[1]RAKENNE 2019'!$A$2:$T$789,18,FALSE)),0,(VLOOKUP(A2,'[1]RAKENNE 2019'!$A$2:$T$789,18,FALSE)))</f>
        <v>24020</v>
      </c>
      <c r="AA2" s="12" t="str">
        <f>IF(ISERROR(VLOOKUP(A2,'[1]RAKENNE 2019'!$A$2:$T$789,20,FALSE)),0,(VLOOKUP(A2,'[1]RAKENNE 2019'!$A$2:$T$789,20,FALSE)))</f>
        <v>LuTK</v>
      </c>
      <c r="AC2" s="14"/>
      <c r="AD2" s="18">
        <f>ROUND($V2/$Q2*-1,0)</f>
        <v>-4583</v>
      </c>
      <c r="AE2" s="18">
        <f t="shared" ref="AE2:AN17" si="1">ROUND($V2/$Q2*-1,0)</f>
        <v>-4583</v>
      </c>
      <c r="AF2" s="18">
        <f t="shared" si="1"/>
        <v>-4583</v>
      </c>
      <c r="AG2" s="18">
        <f t="shared" si="1"/>
        <v>-4583</v>
      </c>
      <c r="AH2" s="18">
        <f t="shared" si="1"/>
        <v>-4583</v>
      </c>
      <c r="AI2" s="18">
        <f t="shared" si="1"/>
        <v>-4583</v>
      </c>
      <c r="AJ2" s="18">
        <f t="shared" si="1"/>
        <v>-4583</v>
      </c>
      <c r="AK2" s="18">
        <f t="shared" si="1"/>
        <v>-4583</v>
      </c>
      <c r="AL2" s="18">
        <f t="shared" si="1"/>
        <v>-4583</v>
      </c>
      <c r="AM2" s="18">
        <f t="shared" si="1"/>
        <v>-4583</v>
      </c>
      <c r="AN2" s="18">
        <f t="shared" si="1"/>
        <v>-4583</v>
      </c>
      <c r="AO2" s="18">
        <f t="shared" ref="AO2:AO57" si="2">ROUND($V2/$Q2*-1,0)-4</f>
        <v>-4587</v>
      </c>
      <c r="AP2" s="18">
        <f>SUM(AD2:AO2)</f>
        <v>-55000</v>
      </c>
      <c r="AQ2" s="18">
        <f>V2+AP2</f>
        <v>0</v>
      </c>
      <c r="AR2" s="18">
        <f>AD2</f>
        <v>-4583</v>
      </c>
      <c r="AT2" t="str">
        <f>"Post doc rah. 1/2019 "&amp;H2&amp;" "&amp;ROUND(I2,2)&amp;" paikkaa"</f>
        <v>Post doc rah. 1/2019 Thule 1 paikkaa</v>
      </c>
      <c r="AV2" t="str">
        <f>IF(ISNUMBER(AB2),AB2,"")</f>
        <v/>
      </c>
      <c r="AW2">
        <v>301005</v>
      </c>
      <c r="AX2">
        <f>X2</f>
        <v>240222</v>
      </c>
    </row>
    <row r="3" spans="1:50" x14ac:dyDescent="0.25">
      <c r="A3" s="11">
        <v>2405520</v>
      </c>
      <c r="B3" s="11" t="s">
        <v>55</v>
      </c>
      <c r="C3" s="11" t="s">
        <v>56</v>
      </c>
      <c r="F3" s="13" t="s">
        <v>57</v>
      </c>
      <c r="G3" s="13"/>
      <c r="H3" s="13" t="s">
        <v>53</v>
      </c>
      <c r="I3" s="13">
        <v>1</v>
      </c>
      <c r="J3" s="13">
        <v>1</v>
      </c>
      <c r="K3" s="13">
        <v>1</v>
      </c>
      <c r="L3" s="13">
        <v>1</v>
      </c>
      <c r="M3" s="13"/>
      <c r="N3" s="12" t="str">
        <f t="shared" si="0"/>
        <v>Haghighi Ali Torabi</v>
      </c>
      <c r="O3" s="14">
        <v>43466</v>
      </c>
      <c r="P3" s="14">
        <v>43830</v>
      </c>
      <c r="Q3" s="15">
        <f t="shared" ref="Q3:Q58" si="3">DATEDIF(O3,P3+15,"m")</f>
        <v>12</v>
      </c>
      <c r="R3" s="14">
        <v>43720</v>
      </c>
      <c r="S3" s="12">
        <f t="shared" ref="S3:S57" si="4">J3</f>
        <v>1</v>
      </c>
      <c r="T3" s="12" t="s">
        <v>54</v>
      </c>
      <c r="U3" s="12">
        <v>55000</v>
      </c>
      <c r="V3" s="16">
        <f t="shared" ref="V3:V30" si="5">ROUND(S3*U3,0)</f>
        <v>55000</v>
      </c>
      <c r="W3" s="17" t="str">
        <f>IF(ISERROR(VLOOKUP(A3,'[1]RAKENNE 2019'!$A$2:$T$789,2,FALSE)),0,(VLOOKUP(A3,'[1]RAKENNE 2019'!$A$2:$T$789,2,FALSE)))</f>
        <v>Vesi-, energia- ja ympäristötekniikka</v>
      </c>
      <c r="X3" s="17">
        <f>IF(ISERROR(VLOOKUP(A3,'[1]RAKENNE 2019'!$A$2:$T$789,12,FALSE)),0,(VLOOKUP(A3,'[1]RAKENNE 2019'!$A$2:$T$789,12,FALSE)))</f>
        <v>240552</v>
      </c>
      <c r="Y3" s="12" t="str">
        <f>IF(ISERROR(VLOOKUP(X3,'[1]RAKENNE 2019'!$A$2:$B$789,2,FALSE)),0,(VLOOKUP(X3,'[1]RAKENNE 2019'!$A$2:$B$789,2,FALSE)))</f>
        <v>Vesi-, energia- ja ympäristötekniikka</v>
      </c>
      <c r="Z3" s="12">
        <f>IF(ISERROR(VLOOKUP(A3,'[1]RAKENNE 2019'!$A$2:$T$789,18,FALSE)),0,(VLOOKUP(A3,'[1]RAKENNE 2019'!$A$2:$T$789,18,FALSE)))</f>
        <v>24050</v>
      </c>
      <c r="AA3" s="12" t="str">
        <f>IF(ISERROR(VLOOKUP(A3,'[1]RAKENNE 2019'!$A$2:$T$789,20,FALSE)),0,(VLOOKUP(A3,'[1]RAKENNE 2019'!$A$2:$T$789,20,FALSE)))</f>
        <v>TTK</v>
      </c>
      <c r="AC3" s="14"/>
      <c r="AD3" s="18">
        <f t="shared" ref="AD3:AN57" si="6">ROUND($V3/$Q3*-1,0)</f>
        <v>-4583</v>
      </c>
      <c r="AE3" s="18">
        <f t="shared" si="1"/>
        <v>-4583</v>
      </c>
      <c r="AF3" s="18">
        <f t="shared" si="1"/>
        <v>-4583</v>
      </c>
      <c r="AG3" s="18">
        <f t="shared" si="1"/>
        <v>-4583</v>
      </c>
      <c r="AH3" s="18">
        <f t="shared" si="1"/>
        <v>-4583</v>
      </c>
      <c r="AI3" s="18">
        <f t="shared" si="1"/>
        <v>-4583</v>
      </c>
      <c r="AJ3" s="18">
        <f t="shared" si="1"/>
        <v>-4583</v>
      </c>
      <c r="AK3" s="18">
        <f t="shared" si="1"/>
        <v>-4583</v>
      </c>
      <c r="AL3" s="18">
        <f t="shared" si="1"/>
        <v>-4583</v>
      </c>
      <c r="AM3" s="18">
        <f t="shared" si="1"/>
        <v>-4583</v>
      </c>
      <c r="AN3" s="18">
        <f t="shared" si="1"/>
        <v>-4583</v>
      </c>
      <c r="AO3" s="18">
        <f t="shared" si="2"/>
        <v>-4587</v>
      </c>
      <c r="AP3" s="18">
        <f t="shared" ref="AP3:AP57" si="7">SUM(AD3:AO3)</f>
        <v>-55000</v>
      </c>
      <c r="AQ3" s="18">
        <f t="shared" ref="AQ3:AQ57" si="8">V3+AP3</f>
        <v>0</v>
      </c>
      <c r="AR3" s="18">
        <f t="shared" ref="AR3:AR57" si="9">AD3</f>
        <v>-4583</v>
      </c>
      <c r="AT3" t="str">
        <f t="shared" ref="AT3:AT57" si="10">"Post doc rah. 1/2019 "&amp;H3&amp;" "&amp;ROUND(I3,2)&amp;" paikkaa"</f>
        <v>Post doc rah. 1/2019 Thule 1 paikkaa</v>
      </c>
      <c r="AV3" t="str">
        <f t="shared" ref="AV3:AV59" si="11">IF(ISNUMBER(AB3),AB3,"")</f>
        <v/>
      </c>
      <c r="AW3">
        <v>301005</v>
      </c>
      <c r="AX3">
        <f t="shared" ref="AX3:AX57" si="12">X3</f>
        <v>240552</v>
      </c>
    </row>
    <row r="4" spans="1:50" x14ac:dyDescent="0.25">
      <c r="A4" s="11">
        <v>2407620</v>
      </c>
      <c r="B4" s="11" t="s">
        <v>58</v>
      </c>
      <c r="C4" s="11" t="s">
        <v>58</v>
      </c>
      <c r="F4" s="13" t="s">
        <v>59</v>
      </c>
      <c r="G4" s="13"/>
      <c r="H4" s="13" t="s">
        <v>53</v>
      </c>
      <c r="I4" s="13">
        <v>1</v>
      </c>
      <c r="J4" s="13">
        <v>1</v>
      </c>
      <c r="K4" s="13">
        <v>1</v>
      </c>
      <c r="L4" s="13">
        <v>1</v>
      </c>
      <c r="M4" s="13"/>
      <c r="N4" s="12" t="str">
        <f t="shared" si="0"/>
        <v>Jia Jia</v>
      </c>
      <c r="O4" s="14">
        <v>43466</v>
      </c>
      <c r="P4" s="14">
        <v>43830</v>
      </c>
      <c r="Q4" s="15">
        <f t="shared" si="3"/>
        <v>12</v>
      </c>
      <c r="R4" s="14">
        <v>43720</v>
      </c>
      <c r="S4" s="12">
        <f t="shared" si="4"/>
        <v>1</v>
      </c>
      <c r="T4" s="12" t="s">
        <v>54</v>
      </c>
      <c r="U4" s="12">
        <v>55000</v>
      </c>
      <c r="V4" s="16">
        <f t="shared" si="5"/>
        <v>55000</v>
      </c>
      <c r="W4" s="17" t="str">
        <f>IF(ISERROR(VLOOKUP(A4,'[1]RAKENNE 2019'!$A$2:$T$789,2,FALSE)),0,(VLOOKUP(A4,'[1]RAKENNE 2019'!$A$2:$T$789,2,FALSE)))</f>
        <v>SGO Tutkimus- ja kehitystoiminta</v>
      </c>
      <c r="X4" s="17">
        <f>IF(ISERROR(VLOOKUP(A4,'[1]RAKENNE 2019'!$A$2:$T$789,12,FALSE)),0,(VLOOKUP(A4,'[1]RAKENNE 2019'!$A$2:$T$789,12,FALSE)))</f>
        <v>240762</v>
      </c>
      <c r="Y4" s="12" t="str">
        <f>IF(ISERROR(VLOOKUP(X4,'[1]RAKENNE 2019'!$A$2:$B$789,2,FALSE)),0,(VLOOKUP(X4,'[1]RAKENNE 2019'!$A$2:$B$789,2,FALSE)))</f>
        <v>SGO Tutkimus- ja kehitystoiminta</v>
      </c>
      <c r="Z4" s="12">
        <f>IF(ISERROR(VLOOKUP(A4,'[1]RAKENNE 2019'!$A$2:$T$789,18,FALSE)),0,(VLOOKUP(A4,'[1]RAKENNE 2019'!$A$2:$T$789,18,FALSE)))</f>
        <v>24076</v>
      </c>
      <c r="AA4" s="12" t="str">
        <f>IF(ISERROR(VLOOKUP(A4,'[1]RAKENNE 2019'!$A$2:$T$789,20,FALSE)),0,(VLOOKUP(A4,'[1]RAKENNE 2019'!$A$2:$T$789,20,FALSE)))</f>
        <v>SGO</v>
      </c>
      <c r="AC4" s="14"/>
      <c r="AD4" s="18">
        <f t="shared" si="6"/>
        <v>-4583</v>
      </c>
      <c r="AE4" s="18">
        <f t="shared" si="1"/>
        <v>-4583</v>
      </c>
      <c r="AF4" s="18">
        <f t="shared" si="1"/>
        <v>-4583</v>
      </c>
      <c r="AG4" s="18">
        <f t="shared" si="1"/>
        <v>-4583</v>
      </c>
      <c r="AH4" s="18">
        <f t="shared" si="1"/>
        <v>-4583</v>
      </c>
      <c r="AI4" s="18">
        <f t="shared" si="1"/>
        <v>-4583</v>
      </c>
      <c r="AJ4" s="18">
        <f t="shared" si="1"/>
        <v>-4583</v>
      </c>
      <c r="AK4" s="18">
        <f t="shared" si="1"/>
        <v>-4583</v>
      </c>
      <c r="AL4" s="18">
        <f t="shared" si="1"/>
        <v>-4583</v>
      </c>
      <c r="AM4" s="18">
        <f t="shared" si="1"/>
        <v>-4583</v>
      </c>
      <c r="AN4" s="18">
        <f t="shared" si="1"/>
        <v>-4583</v>
      </c>
      <c r="AO4" s="18">
        <f t="shared" si="2"/>
        <v>-4587</v>
      </c>
      <c r="AP4" s="18">
        <f t="shared" si="7"/>
        <v>-55000</v>
      </c>
      <c r="AQ4" s="18">
        <f t="shared" si="8"/>
        <v>0</v>
      </c>
      <c r="AR4" s="18">
        <f t="shared" si="9"/>
        <v>-4583</v>
      </c>
      <c r="AT4" t="str">
        <f t="shared" si="10"/>
        <v>Post doc rah. 1/2019 Thule 1 paikkaa</v>
      </c>
      <c r="AV4" t="str">
        <f t="shared" si="11"/>
        <v/>
      </c>
      <c r="AW4">
        <v>301005</v>
      </c>
      <c r="AX4">
        <f t="shared" si="12"/>
        <v>240762</v>
      </c>
    </row>
    <row r="5" spans="1:50" x14ac:dyDescent="0.25">
      <c r="A5" s="11">
        <v>2405870</v>
      </c>
      <c r="B5" s="11" t="s">
        <v>60</v>
      </c>
      <c r="C5" s="11" t="s">
        <v>61</v>
      </c>
      <c r="F5" s="13" t="s">
        <v>62</v>
      </c>
      <c r="G5" s="13"/>
      <c r="H5" s="13" t="s">
        <v>53</v>
      </c>
      <c r="I5" s="13">
        <v>1</v>
      </c>
      <c r="J5" s="13">
        <v>1</v>
      </c>
      <c r="K5" s="13">
        <v>1</v>
      </c>
      <c r="L5" s="13">
        <v>1</v>
      </c>
      <c r="M5" s="13"/>
      <c r="N5" s="12" t="str">
        <f t="shared" si="0"/>
        <v>Samarkoon Sumudu</v>
      </c>
      <c r="O5" s="14">
        <v>43466</v>
      </c>
      <c r="P5" s="14">
        <v>43830</v>
      </c>
      <c r="Q5" s="15">
        <f t="shared" si="3"/>
        <v>12</v>
      </c>
      <c r="R5" s="14">
        <v>43720</v>
      </c>
      <c r="S5" s="12">
        <f t="shared" si="4"/>
        <v>1</v>
      </c>
      <c r="T5" s="12" t="s">
        <v>54</v>
      </c>
      <c r="U5" s="12">
        <v>55000</v>
      </c>
      <c r="V5" s="16">
        <f t="shared" si="5"/>
        <v>55000</v>
      </c>
      <c r="W5" s="17" t="str">
        <f>IF(ISERROR(VLOOKUP(A5,'[1]RAKENNE 2019'!$A$2:$T$789,2,FALSE)),0,(VLOOKUP(A5,'[1]RAKENNE 2019'!$A$2:$T$789,2,FALSE)))</f>
        <v xml:space="preserve">CWC - Radioteknologiat </v>
      </c>
      <c r="X5" s="17">
        <f>IF(ISERROR(VLOOKUP(A5,'[1]RAKENNE 2019'!$A$2:$T$789,12,FALSE)),0,(VLOOKUP(A5,'[1]RAKENNE 2019'!$A$2:$T$789,12,FALSE)))</f>
        <v>240587</v>
      </c>
      <c r="Y5" s="12" t="str">
        <f>IF(ISERROR(VLOOKUP(X5,'[1]RAKENNE 2019'!$A$2:$B$789,2,FALSE)),0,(VLOOKUP(X5,'[1]RAKENNE 2019'!$A$2:$B$789,2,FALSE)))</f>
        <v xml:space="preserve">CWC - Radioteknologiat </v>
      </c>
      <c r="Z5" s="12">
        <f>IF(ISERROR(VLOOKUP(A5,'[1]RAKENNE 2019'!$A$2:$T$789,18,FALSE)),0,(VLOOKUP(A5,'[1]RAKENNE 2019'!$A$2:$T$789,18,FALSE)))</f>
        <v>24062</v>
      </c>
      <c r="AA5" s="12" t="str">
        <f>IF(ISERROR(VLOOKUP(A5,'[1]RAKENNE 2019'!$A$2:$T$789,20,FALSE)),0,(VLOOKUP(A5,'[1]RAKENNE 2019'!$A$2:$T$789,20,FALSE)))</f>
        <v>TST</v>
      </c>
      <c r="AB5" s="12">
        <v>24003900</v>
      </c>
      <c r="AC5" s="12" t="s">
        <v>63</v>
      </c>
      <c r="AD5" s="18">
        <f t="shared" si="6"/>
        <v>-4583</v>
      </c>
      <c r="AE5" s="18">
        <f t="shared" si="1"/>
        <v>-4583</v>
      </c>
      <c r="AF5" s="18">
        <f t="shared" si="1"/>
        <v>-4583</v>
      </c>
      <c r="AG5" s="18">
        <f t="shared" si="1"/>
        <v>-4583</v>
      </c>
      <c r="AH5" s="18">
        <f t="shared" si="1"/>
        <v>-4583</v>
      </c>
      <c r="AI5" s="18">
        <f t="shared" si="1"/>
        <v>-4583</v>
      </c>
      <c r="AJ5" s="18">
        <f t="shared" si="1"/>
        <v>-4583</v>
      </c>
      <c r="AK5" s="18">
        <f t="shared" si="1"/>
        <v>-4583</v>
      </c>
      <c r="AL5" s="18">
        <f t="shared" si="1"/>
        <v>-4583</v>
      </c>
      <c r="AM5" s="18">
        <f t="shared" si="1"/>
        <v>-4583</v>
      </c>
      <c r="AN5" s="18">
        <f t="shared" si="1"/>
        <v>-4583</v>
      </c>
      <c r="AO5" s="18">
        <f t="shared" si="2"/>
        <v>-4587</v>
      </c>
      <c r="AP5" s="18">
        <f t="shared" si="7"/>
        <v>-55000</v>
      </c>
      <c r="AQ5" s="18">
        <f t="shared" si="8"/>
        <v>0</v>
      </c>
      <c r="AR5" s="18">
        <f t="shared" si="9"/>
        <v>-4583</v>
      </c>
      <c r="AT5" t="str">
        <f t="shared" si="10"/>
        <v>Post doc rah. 1/2019 Thule 1 paikkaa</v>
      </c>
      <c r="AV5">
        <f t="shared" si="11"/>
        <v>24003900</v>
      </c>
      <c r="AW5">
        <v>301005</v>
      </c>
      <c r="AX5">
        <f t="shared" si="12"/>
        <v>240587</v>
      </c>
    </row>
    <row r="6" spans="1:50" x14ac:dyDescent="0.25">
      <c r="A6" s="19">
        <v>2402510</v>
      </c>
      <c r="B6" s="11" t="s">
        <v>64</v>
      </c>
      <c r="C6" s="11" t="s">
        <v>65</v>
      </c>
      <c r="F6" s="13" t="s">
        <v>66</v>
      </c>
      <c r="G6" s="13"/>
      <c r="H6" s="13" t="s">
        <v>53</v>
      </c>
      <c r="I6" s="13">
        <v>1</v>
      </c>
      <c r="J6" s="13">
        <v>1</v>
      </c>
      <c r="K6" s="13">
        <v>1</v>
      </c>
      <c r="L6" s="13">
        <v>1</v>
      </c>
      <c r="M6" s="13"/>
      <c r="N6" s="12" t="str">
        <f t="shared" si="0"/>
        <v>Okkonen Jarkko</v>
      </c>
      <c r="O6" s="14">
        <v>43466</v>
      </c>
      <c r="P6" s="14">
        <v>43830</v>
      </c>
      <c r="Q6" s="15">
        <f t="shared" si="3"/>
        <v>12</v>
      </c>
      <c r="R6" s="14">
        <v>43720</v>
      </c>
      <c r="S6" s="12">
        <f t="shared" si="4"/>
        <v>1</v>
      </c>
      <c r="T6" s="12" t="s">
        <v>54</v>
      </c>
      <c r="U6" s="12">
        <v>55000</v>
      </c>
      <c r="V6" s="16">
        <f t="shared" si="5"/>
        <v>55000</v>
      </c>
      <c r="W6" s="20" t="str">
        <f>IF(ISERROR(VLOOKUP(A6,'[1]RAKENNE 2019'!$A$2:$T$789,2,FALSE)),0,(VLOOKUP(A6,'[1]RAKENNE 2019'!$A$2:$T$789,2,FALSE)))</f>
        <v>Kaivos- ja rikastustekniikan tutkimusryhmä 31.12.2018 saakka</v>
      </c>
      <c r="X6" s="17">
        <f>IF(ISERROR(VLOOKUP(A6,'[1]RAKENNE 2019'!$A$2:$T$789,12,FALSE)),0,(VLOOKUP(A6,'[1]RAKENNE 2019'!$A$2:$T$789,12,FALSE)))</f>
        <v>240251</v>
      </c>
      <c r="Y6" s="21" t="str">
        <f>IF(ISERROR(VLOOKUP(X6,'[1]RAKENNE 2019'!$A$2:$B$789,2,FALSE)),0,(VLOOKUP(X6,'[1]RAKENNE 2019'!$A$2:$B$789,2,FALSE)))</f>
        <v>Kaivos- ja rikastustekniikan tutkimusryhmä 31.12.2018 saakka</v>
      </c>
      <c r="Z6" s="12">
        <f>IF(ISERROR(VLOOKUP(A6,'[1]RAKENNE 2019'!$A$2:$T$789,18,FALSE)),0,(VLOOKUP(A6,'[1]RAKENNE 2019'!$A$2:$T$789,18,FALSE)))</f>
        <v>24050</v>
      </c>
      <c r="AA6" s="12" t="str">
        <f>IF(ISERROR(VLOOKUP(A6,'[1]RAKENNE 2019'!$A$2:$T$789,20,FALSE)),0,(VLOOKUP(A6,'[1]RAKENNE 2019'!$A$2:$T$789,20,FALSE)))</f>
        <v>TTK</v>
      </c>
      <c r="AC6" s="14"/>
      <c r="AD6" s="18">
        <f t="shared" si="6"/>
        <v>-4583</v>
      </c>
      <c r="AE6" s="18">
        <f t="shared" si="1"/>
        <v>-4583</v>
      </c>
      <c r="AF6" s="18">
        <f t="shared" si="1"/>
        <v>-4583</v>
      </c>
      <c r="AG6" s="18">
        <f t="shared" si="1"/>
        <v>-4583</v>
      </c>
      <c r="AH6" s="18">
        <f t="shared" si="1"/>
        <v>-4583</v>
      </c>
      <c r="AI6" s="18">
        <f t="shared" si="1"/>
        <v>-4583</v>
      </c>
      <c r="AJ6" s="18">
        <f t="shared" si="1"/>
        <v>-4583</v>
      </c>
      <c r="AK6" s="18">
        <f t="shared" si="1"/>
        <v>-4583</v>
      </c>
      <c r="AL6" s="18">
        <f t="shared" si="1"/>
        <v>-4583</v>
      </c>
      <c r="AM6" s="18">
        <f t="shared" si="1"/>
        <v>-4583</v>
      </c>
      <c r="AN6" s="18">
        <f t="shared" si="1"/>
        <v>-4583</v>
      </c>
      <c r="AO6" s="18">
        <f t="shared" si="2"/>
        <v>-4587</v>
      </c>
      <c r="AP6" s="18">
        <f t="shared" si="7"/>
        <v>-55000</v>
      </c>
      <c r="AQ6" s="18">
        <f t="shared" si="8"/>
        <v>0</v>
      </c>
      <c r="AR6" s="18">
        <f t="shared" si="9"/>
        <v>-4583</v>
      </c>
      <c r="AT6" t="str">
        <f t="shared" si="10"/>
        <v>Post doc rah. 1/2019 Thule 1 paikkaa</v>
      </c>
      <c r="AV6" t="str">
        <f t="shared" si="11"/>
        <v/>
      </c>
      <c r="AW6">
        <v>301005</v>
      </c>
      <c r="AX6">
        <f t="shared" si="12"/>
        <v>240251</v>
      </c>
    </row>
    <row r="7" spans="1:50" x14ac:dyDescent="0.25">
      <c r="A7" s="11">
        <v>2402130</v>
      </c>
      <c r="B7" s="11" t="s">
        <v>67</v>
      </c>
      <c r="C7" s="11" t="s">
        <v>68</v>
      </c>
      <c r="F7" s="13" t="s">
        <v>69</v>
      </c>
      <c r="G7" s="13"/>
      <c r="H7" s="13" t="s">
        <v>53</v>
      </c>
      <c r="I7" s="13">
        <v>1</v>
      </c>
      <c r="J7" s="13">
        <v>1</v>
      </c>
      <c r="K7" s="13">
        <v>1</v>
      </c>
      <c r="L7" s="13">
        <v>1</v>
      </c>
      <c r="M7" s="13"/>
      <c r="N7" s="12" t="str">
        <f t="shared" si="0"/>
        <v>Kivelä Sami</v>
      </c>
      <c r="O7" s="14">
        <v>43466</v>
      </c>
      <c r="P7" s="14">
        <v>43830</v>
      </c>
      <c r="Q7" s="15">
        <f t="shared" si="3"/>
        <v>12</v>
      </c>
      <c r="R7" s="14">
        <v>43720</v>
      </c>
      <c r="S7" s="12">
        <f t="shared" si="4"/>
        <v>1</v>
      </c>
      <c r="T7" s="12" t="s">
        <v>54</v>
      </c>
      <c r="U7" s="12">
        <v>55000</v>
      </c>
      <c r="V7" s="16">
        <f t="shared" si="5"/>
        <v>55000</v>
      </c>
      <c r="W7" s="17" t="str">
        <f>IF(ISERROR(VLOOKUP(A7,'[1]RAKENNE 2019'!$A$2:$T$789,2,FALSE)),0,(VLOOKUP(A7,'[1]RAKENNE 2019'!$A$2:$T$789,2,FALSE)))</f>
        <v>Ekologian ja genetiikan tutkimusyksikkö</v>
      </c>
      <c r="X7" s="17">
        <f>IF(ISERROR(VLOOKUP(A7,'[1]RAKENNE 2019'!$A$2:$T$789,12,FALSE)),0,(VLOOKUP(A7,'[1]RAKENNE 2019'!$A$2:$T$789,12,FALSE)))</f>
        <v>240213</v>
      </c>
      <c r="Y7" s="12" t="str">
        <f>IF(ISERROR(VLOOKUP(X7,'[1]RAKENNE 2019'!$A$2:$B$789,2,FALSE)),0,(VLOOKUP(X7,'[1]RAKENNE 2019'!$A$2:$B$789,2,FALSE)))</f>
        <v>Ekologian ja genetiikan tutkimusyksikkö</v>
      </c>
      <c r="Z7" s="12">
        <f>IF(ISERROR(VLOOKUP(A7,'[1]RAKENNE 2019'!$A$2:$T$789,18,FALSE)),0,(VLOOKUP(A7,'[1]RAKENNE 2019'!$A$2:$T$789,18,FALSE)))</f>
        <v>24020</v>
      </c>
      <c r="AA7" s="12" t="str">
        <f>IF(ISERROR(VLOOKUP(A7,'[1]RAKENNE 2019'!$A$2:$T$789,20,FALSE)),0,(VLOOKUP(A7,'[1]RAKENNE 2019'!$A$2:$T$789,20,FALSE)))</f>
        <v>LuTK</v>
      </c>
      <c r="AC7" s="14"/>
      <c r="AD7" s="18">
        <f t="shared" si="6"/>
        <v>-4583</v>
      </c>
      <c r="AE7" s="18">
        <f t="shared" si="1"/>
        <v>-4583</v>
      </c>
      <c r="AF7" s="18">
        <f t="shared" si="1"/>
        <v>-4583</v>
      </c>
      <c r="AG7" s="18">
        <f t="shared" si="1"/>
        <v>-4583</v>
      </c>
      <c r="AH7" s="18">
        <f t="shared" si="1"/>
        <v>-4583</v>
      </c>
      <c r="AI7" s="18">
        <f t="shared" si="1"/>
        <v>-4583</v>
      </c>
      <c r="AJ7" s="18">
        <f t="shared" si="1"/>
        <v>-4583</v>
      </c>
      <c r="AK7" s="18">
        <f t="shared" si="1"/>
        <v>-4583</v>
      </c>
      <c r="AL7" s="18">
        <f t="shared" si="1"/>
        <v>-4583</v>
      </c>
      <c r="AM7" s="18">
        <f t="shared" si="1"/>
        <v>-4583</v>
      </c>
      <c r="AN7" s="18">
        <f t="shared" si="1"/>
        <v>-4583</v>
      </c>
      <c r="AO7" s="18">
        <f t="shared" si="2"/>
        <v>-4587</v>
      </c>
      <c r="AP7" s="18">
        <f t="shared" si="7"/>
        <v>-55000</v>
      </c>
      <c r="AQ7" s="18">
        <f t="shared" si="8"/>
        <v>0</v>
      </c>
      <c r="AR7" s="18">
        <f t="shared" si="9"/>
        <v>-4583</v>
      </c>
      <c r="AT7" t="str">
        <f t="shared" si="10"/>
        <v>Post doc rah. 1/2019 Thule 1 paikkaa</v>
      </c>
      <c r="AV7" t="str">
        <f t="shared" si="11"/>
        <v/>
      </c>
      <c r="AW7">
        <v>301005</v>
      </c>
      <c r="AX7">
        <f t="shared" si="12"/>
        <v>240213</v>
      </c>
    </row>
    <row r="8" spans="1:50" x14ac:dyDescent="0.25">
      <c r="A8" s="11">
        <v>2402130</v>
      </c>
      <c r="B8" s="11" t="s">
        <v>70</v>
      </c>
      <c r="C8" s="11" t="s">
        <v>71</v>
      </c>
      <c r="F8" s="13" t="s">
        <v>72</v>
      </c>
      <c r="G8" s="13"/>
      <c r="H8" s="13" t="s">
        <v>53</v>
      </c>
      <c r="I8" s="13">
        <v>1</v>
      </c>
      <c r="J8" s="13">
        <v>1</v>
      </c>
      <c r="K8" s="13">
        <v>1</v>
      </c>
      <c r="L8" s="13">
        <v>1</v>
      </c>
      <c r="M8" s="13"/>
      <c r="N8" s="12" t="str">
        <f t="shared" si="0"/>
        <v>Huttunen Kaisa-Leena</v>
      </c>
      <c r="O8" s="14">
        <v>43466</v>
      </c>
      <c r="P8" s="14">
        <v>43830</v>
      </c>
      <c r="Q8" s="15">
        <f t="shared" si="3"/>
        <v>12</v>
      </c>
      <c r="R8" s="14">
        <v>43720</v>
      </c>
      <c r="S8" s="12">
        <f t="shared" si="4"/>
        <v>1</v>
      </c>
      <c r="T8" s="12" t="s">
        <v>54</v>
      </c>
      <c r="U8" s="12">
        <v>55000</v>
      </c>
      <c r="V8" s="16">
        <f t="shared" si="5"/>
        <v>55000</v>
      </c>
      <c r="W8" s="17" t="str">
        <f>IF(ISERROR(VLOOKUP(A8,'[1]RAKENNE 2019'!$A$2:$T$789,2,FALSE)),0,(VLOOKUP(A8,'[1]RAKENNE 2019'!$A$2:$T$789,2,FALSE)))</f>
        <v>Ekologian ja genetiikan tutkimusyksikkö</v>
      </c>
      <c r="X8" s="17">
        <f>IF(ISERROR(VLOOKUP(A8,'[1]RAKENNE 2019'!$A$2:$T$789,12,FALSE)),0,(VLOOKUP(A8,'[1]RAKENNE 2019'!$A$2:$T$789,12,FALSE)))</f>
        <v>240213</v>
      </c>
      <c r="Y8" s="12" t="str">
        <f>IF(ISERROR(VLOOKUP(X8,'[1]RAKENNE 2019'!$A$2:$B$789,2,FALSE)),0,(VLOOKUP(X8,'[1]RAKENNE 2019'!$A$2:$B$789,2,FALSE)))</f>
        <v>Ekologian ja genetiikan tutkimusyksikkö</v>
      </c>
      <c r="Z8" s="12">
        <f>IF(ISERROR(VLOOKUP(A8,'[1]RAKENNE 2019'!$A$2:$T$789,18,FALSE)),0,(VLOOKUP(A8,'[1]RAKENNE 2019'!$A$2:$T$789,18,FALSE)))</f>
        <v>24020</v>
      </c>
      <c r="AA8" s="12" t="str">
        <f>IF(ISERROR(VLOOKUP(A8,'[1]RAKENNE 2019'!$A$2:$T$789,20,FALSE)),0,(VLOOKUP(A8,'[1]RAKENNE 2019'!$A$2:$T$789,20,FALSE)))</f>
        <v>LuTK</v>
      </c>
      <c r="AC8" s="14"/>
      <c r="AD8" s="18">
        <f t="shared" si="6"/>
        <v>-4583</v>
      </c>
      <c r="AE8" s="18">
        <f t="shared" si="1"/>
        <v>-4583</v>
      </c>
      <c r="AF8" s="18">
        <f t="shared" si="1"/>
        <v>-4583</v>
      </c>
      <c r="AG8" s="18">
        <f t="shared" si="1"/>
        <v>-4583</v>
      </c>
      <c r="AH8" s="18">
        <f t="shared" si="1"/>
        <v>-4583</v>
      </c>
      <c r="AI8" s="18">
        <f t="shared" si="1"/>
        <v>-4583</v>
      </c>
      <c r="AJ8" s="18">
        <f t="shared" si="1"/>
        <v>-4583</v>
      </c>
      <c r="AK8" s="18">
        <f t="shared" si="1"/>
        <v>-4583</v>
      </c>
      <c r="AL8" s="18">
        <f t="shared" si="1"/>
        <v>-4583</v>
      </c>
      <c r="AM8" s="18">
        <f t="shared" si="1"/>
        <v>-4583</v>
      </c>
      <c r="AN8" s="18">
        <f t="shared" si="1"/>
        <v>-4583</v>
      </c>
      <c r="AO8" s="18">
        <f t="shared" si="2"/>
        <v>-4587</v>
      </c>
      <c r="AP8" s="18">
        <f t="shared" si="7"/>
        <v>-55000</v>
      </c>
      <c r="AQ8" s="18">
        <f t="shared" si="8"/>
        <v>0</v>
      </c>
      <c r="AR8" s="18">
        <f t="shared" si="9"/>
        <v>-4583</v>
      </c>
      <c r="AT8" t="str">
        <f t="shared" si="10"/>
        <v>Post doc rah. 1/2019 Thule 1 paikkaa</v>
      </c>
      <c r="AV8" t="str">
        <f t="shared" si="11"/>
        <v/>
      </c>
      <c r="AW8">
        <v>301005</v>
      </c>
      <c r="AX8">
        <f t="shared" si="12"/>
        <v>240213</v>
      </c>
    </row>
    <row r="9" spans="1:50" x14ac:dyDescent="0.25">
      <c r="A9" s="11">
        <v>2402150</v>
      </c>
      <c r="B9" s="11" t="s">
        <v>73</v>
      </c>
      <c r="C9" s="11" t="s">
        <v>74</v>
      </c>
      <c r="F9" s="13" t="s">
        <v>75</v>
      </c>
      <c r="G9" s="13"/>
      <c r="H9" s="13" t="s">
        <v>53</v>
      </c>
      <c r="I9" s="13">
        <v>1</v>
      </c>
      <c r="J9" s="13">
        <v>1</v>
      </c>
      <c r="K9" s="13">
        <v>1</v>
      </c>
      <c r="L9" s="13">
        <v>1</v>
      </c>
      <c r="M9" s="13"/>
      <c r="N9" s="12" t="str">
        <f t="shared" si="0"/>
        <v>Maliniemi Ville</v>
      </c>
      <c r="O9" s="14">
        <v>43466</v>
      </c>
      <c r="P9" s="14">
        <v>43830</v>
      </c>
      <c r="Q9" s="15">
        <f t="shared" si="3"/>
        <v>12</v>
      </c>
      <c r="R9" s="14">
        <v>43720</v>
      </c>
      <c r="S9" s="12">
        <f t="shared" si="4"/>
        <v>1</v>
      </c>
      <c r="T9" s="12" t="s">
        <v>54</v>
      </c>
      <c r="U9" s="12">
        <v>55000</v>
      </c>
      <c r="V9" s="16">
        <f t="shared" si="5"/>
        <v>55000</v>
      </c>
      <c r="W9" s="17" t="str">
        <f>IF(ISERROR(VLOOKUP(A9,'[1]RAKENNE 2019'!$A$2:$T$789,2,FALSE)),0,(VLOOKUP(A9,'[1]RAKENNE 2019'!$A$2:$T$789,2,FALSE)))</f>
        <v>Avaruusilmasto</v>
      </c>
      <c r="X9" s="17">
        <f>IF(ISERROR(VLOOKUP(A9,'[1]RAKENNE 2019'!$A$2:$T$789,12,FALSE)),0,(VLOOKUP(A9,'[1]RAKENNE 2019'!$A$2:$T$789,12,FALSE)))</f>
        <v>240215</v>
      </c>
      <c r="Y9" s="12" t="str">
        <f>IF(ISERROR(VLOOKUP(X9,'[1]RAKENNE 2019'!$A$2:$B$789,2,FALSE)),0,(VLOOKUP(X9,'[1]RAKENNE 2019'!$A$2:$B$789,2,FALSE)))</f>
        <v>Avaruusilmasto</v>
      </c>
      <c r="Z9" s="12">
        <f>IF(ISERROR(VLOOKUP(A9,'[1]RAKENNE 2019'!$A$2:$T$789,18,FALSE)),0,(VLOOKUP(A9,'[1]RAKENNE 2019'!$A$2:$T$789,18,FALSE)))</f>
        <v>24020</v>
      </c>
      <c r="AA9" s="12" t="str">
        <f>IF(ISERROR(VLOOKUP(A9,'[1]RAKENNE 2019'!$A$2:$T$789,20,FALSE)),0,(VLOOKUP(A9,'[1]RAKENNE 2019'!$A$2:$T$789,20,FALSE)))</f>
        <v>LuTK</v>
      </c>
      <c r="AC9" s="14"/>
      <c r="AD9" s="18">
        <f t="shared" si="6"/>
        <v>-4583</v>
      </c>
      <c r="AE9" s="18">
        <f t="shared" si="1"/>
        <v>-4583</v>
      </c>
      <c r="AF9" s="18">
        <f t="shared" si="1"/>
        <v>-4583</v>
      </c>
      <c r="AG9" s="18">
        <f t="shared" si="1"/>
        <v>-4583</v>
      </c>
      <c r="AH9" s="18">
        <f t="shared" si="1"/>
        <v>-4583</v>
      </c>
      <c r="AI9" s="18">
        <f t="shared" si="1"/>
        <v>-4583</v>
      </c>
      <c r="AJ9" s="18">
        <f t="shared" si="1"/>
        <v>-4583</v>
      </c>
      <c r="AK9" s="18">
        <f t="shared" si="1"/>
        <v>-4583</v>
      </c>
      <c r="AL9" s="18">
        <f t="shared" si="1"/>
        <v>-4583</v>
      </c>
      <c r="AM9" s="18">
        <f t="shared" si="1"/>
        <v>-4583</v>
      </c>
      <c r="AN9" s="18">
        <f t="shared" si="1"/>
        <v>-4583</v>
      </c>
      <c r="AO9" s="18">
        <f t="shared" si="2"/>
        <v>-4587</v>
      </c>
      <c r="AP9" s="18">
        <f t="shared" si="7"/>
        <v>-55000</v>
      </c>
      <c r="AQ9" s="18">
        <f t="shared" si="8"/>
        <v>0</v>
      </c>
      <c r="AR9" s="18">
        <f t="shared" si="9"/>
        <v>-4583</v>
      </c>
      <c r="AT9" t="str">
        <f t="shared" si="10"/>
        <v>Post doc rah. 1/2019 Thule 1 paikkaa</v>
      </c>
      <c r="AV9" t="str">
        <f t="shared" si="11"/>
        <v/>
      </c>
      <c r="AW9">
        <v>301005</v>
      </c>
      <c r="AX9">
        <f t="shared" si="12"/>
        <v>240215</v>
      </c>
    </row>
    <row r="10" spans="1:50" x14ac:dyDescent="0.25">
      <c r="A10" s="11">
        <v>2402130</v>
      </c>
      <c r="B10" s="11" t="s">
        <v>76</v>
      </c>
      <c r="C10" s="11" t="s">
        <v>77</v>
      </c>
      <c r="F10" s="13" t="s">
        <v>78</v>
      </c>
      <c r="G10" s="13"/>
      <c r="H10" s="13" t="s">
        <v>53</v>
      </c>
      <c r="I10" s="13">
        <v>1</v>
      </c>
      <c r="J10" s="13">
        <v>1</v>
      </c>
      <c r="K10" s="13">
        <v>1</v>
      </c>
      <c r="L10" s="13">
        <v>1</v>
      </c>
      <c r="M10" s="13"/>
      <c r="N10" s="12" t="str">
        <f t="shared" si="0"/>
        <v>Kyung Min Lee</v>
      </c>
      <c r="O10" s="14">
        <v>43466</v>
      </c>
      <c r="P10" s="14">
        <v>43830</v>
      </c>
      <c r="Q10" s="15">
        <f t="shared" si="3"/>
        <v>12</v>
      </c>
      <c r="R10" s="14">
        <v>43720</v>
      </c>
      <c r="S10" s="12">
        <f t="shared" si="4"/>
        <v>1</v>
      </c>
      <c r="T10" s="12" t="s">
        <v>54</v>
      </c>
      <c r="U10" s="12">
        <v>55000</v>
      </c>
      <c r="V10" s="16">
        <f t="shared" si="5"/>
        <v>55000</v>
      </c>
      <c r="W10" s="17" t="str">
        <f>IF(ISERROR(VLOOKUP(A10,'[1]RAKENNE 2019'!$A$2:$T$789,2,FALSE)),0,(VLOOKUP(A10,'[1]RAKENNE 2019'!$A$2:$T$789,2,FALSE)))</f>
        <v>Ekologian ja genetiikan tutkimusyksikkö</v>
      </c>
      <c r="X10" s="17">
        <f>IF(ISERROR(VLOOKUP(A10,'[1]RAKENNE 2019'!$A$2:$T$789,12,FALSE)),0,(VLOOKUP(A10,'[1]RAKENNE 2019'!$A$2:$T$789,12,FALSE)))</f>
        <v>240213</v>
      </c>
      <c r="Y10" s="12" t="str">
        <f>IF(ISERROR(VLOOKUP(X10,'[1]RAKENNE 2019'!$A$2:$B$789,2,FALSE)),0,(VLOOKUP(X10,'[1]RAKENNE 2019'!$A$2:$B$789,2,FALSE)))</f>
        <v>Ekologian ja genetiikan tutkimusyksikkö</v>
      </c>
      <c r="Z10" s="12">
        <f>IF(ISERROR(VLOOKUP(A10,'[1]RAKENNE 2019'!$A$2:$T$789,18,FALSE)),0,(VLOOKUP(A10,'[1]RAKENNE 2019'!$A$2:$T$789,18,FALSE)))</f>
        <v>24020</v>
      </c>
      <c r="AA10" s="12" t="str">
        <f>IF(ISERROR(VLOOKUP(A10,'[1]RAKENNE 2019'!$A$2:$T$789,20,FALSE)),0,(VLOOKUP(A10,'[1]RAKENNE 2019'!$A$2:$T$789,20,FALSE)))</f>
        <v>LuTK</v>
      </c>
      <c r="AC10" s="14"/>
      <c r="AD10" s="18">
        <f t="shared" si="6"/>
        <v>-4583</v>
      </c>
      <c r="AE10" s="18">
        <f t="shared" si="1"/>
        <v>-4583</v>
      </c>
      <c r="AF10" s="18">
        <f t="shared" si="1"/>
        <v>-4583</v>
      </c>
      <c r="AG10" s="18">
        <f t="shared" si="1"/>
        <v>-4583</v>
      </c>
      <c r="AH10" s="18">
        <f t="shared" si="1"/>
        <v>-4583</v>
      </c>
      <c r="AI10" s="18">
        <f t="shared" si="1"/>
        <v>-4583</v>
      </c>
      <c r="AJ10" s="18">
        <f t="shared" si="1"/>
        <v>-4583</v>
      </c>
      <c r="AK10" s="18">
        <f t="shared" si="1"/>
        <v>-4583</v>
      </c>
      <c r="AL10" s="18">
        <f t="shared" si="1"/>
        <v>-4583</v>
      </c>
      <c r="AM10" s="18">
        <f t="shared" si="1"/>
        <v>-4583</v>
      </c>
      <c r="AN10" s="18">
        <f t="shared" si="1"/>
        <v>-4583</v>
      </c>
      <c r="AO10" s="18">
        <f t="shared" si="2"/>
        <v>-4587</v>
      </c>
      <c r="AP10" s="18">
        <f t="shared" si="7"/>
        <v>-55000</v>
      </c>
      <c r="AQ10" s="18">
        <f t="shared" si="8"/>
        <v>0</v>
      </c>
      <c r="AR10" s="18">
        <f t="shared" si="9"/>
        <v>-4583</v>
      </c>
      <c r="AT10" t="str">
        <f t="shared" si="10"/>
        <v>Post doc rah. 1/2019 Thule 1 paikkaa</v>
      </c>
      <c r="AV10" t="str">
        <f t="shared" si="11"/>
        <v/>
      </c>
      <c r="AW10">
        <v>301005</v>
      </c>
      <c r="AX10">
        <f t="shared" si="12"/>
        <v>240213</v>
      </c>
    </row>
    <row r="11" spans="1:50" x14ac:dyDescent="0.25">
      <c r="A11" s="11">
        <v>2402500</v>
      </c>
      <c r="B11" s="11" t="s">
        <v>79</v>
      </c>
      <c r="C11" s="11" t="s">
        <v>79</v>
      </c>
      <c r="F11" s="13" t="s">
        <v>80</v>
      </c>
      <c r="G11" s="13"/>
      <c r="H11" s="13" t="s">
        <v>53</v>
      </c>
      <c r="I11" s="13">
        <v>1</v>
      </c>
      <c r="J11" s="13">
        <v>1</v>
      </c>
      <c r="K11" s="13">
        <v>1</v>
      </c>
      <c r="L11" s="13">
        <v>1</v>
      </c>
      <c r="M11" s="13"/>
      <c r="N11" s="12" t="str">
        <f t="shared" si="0"/>
        <v>NN NN</v>
      </c>
      <c r="O11" s="14">
        <v>43466</v>
      </c>
      <c r="P11" s="14">
        <v>43830</v>
      </c>
      <c r="Q11" s="15">
        <f t="shared" si="3"/>
        <v>12</v>
      </c>
      <c r="R11" s="14">
        <v>43720</v>
      </c>
      <c r="S11" s="12">
        <f t="shared" si="4"/>
        <v>1</v>
      </c>
      <c r="T11" s="12" t="s">
        <v>54</v>
      </c>
      <c r="U11" s="12">
        <v>55000</v>
      </c>
      <c r="V11" s="16">
        <f t="shared" si="5"/>
        <v>55000</v>
      </c>
      <c r="W11" s="17" t="str">
        <f>IF(ISERROR(VLOOKUP(A11,'[1]RAKENNE 2019'!$A$2:$T$789,2,FALSE)),0,(VLOOKUP(A11,'[1]RAKENNE 2019'!$A$2:$T$789,2,FALSE)))</f>
        <v>Kaivannaisala</v>
      </c>
      <c r="X11" s="17">
        <f>IF(ISERROR(VLOOKUP(A11,'[1]RAKENNE 2019'!$A$2:$T$789,12,FALSE)),0,(VLOOKUP(A11,'[1]RAKENNE 2019'!$A$2:$T$789,12,FALSE)))</f>
        <v>240250</v>
      </c>
      <c r="Y11" s="12" t="str">
        <f>IF(ISERROR(VLOOKUP(X11,'[1]RAKENNE 2019'!$A$2:$B$789,2,FALSE)),0,(VLOOKUP(X11,'[1]RAKENNE 2019'!$A$2:$B$789,2,FALSE)))</f>
        <v>Kaivannaisala</v>
      </c>
      <c r="Z11" s="12">
        <f>IF(ISERROR(VLOOKUP(A11,'[1]RAKENNE 2019'!$A$2:$T$789,18,FALSE)),0,(VLOOKUP(A11,'[1]RAKENNE 2019'!$A$2:$T$789,18,FALSE)))</f>
        <v>24050</v>
      </c>
      <c r="AA11" s="12" t="str">
        <f>IF(ISERROR(VLOOKUP(A11,'[1]RAKENNE 2019'!$A$2:$T$789,20,FALSE)),0,(VLOOKUP(A11,'[1]RAKENNE 2019'!$A$2:$T$789,20,FALSE)))</f>
        <v>TTK</v>
      </c>
      <c r="AC11" s="14"/>
      <c r="AD11" s="18">
        <f t="shared" si="6"/>
        <v>-4583</v>
      </c>
      <c r="AE11" s="18">
        <f t="shared" si="1"/>
        <v>-4583</v>
      </c>
      <c r="AF11" s="18">
        <f t="shared" si="1"/>
        <v>-4583</v>
      </c>
      <c r="AG11" s="18">
        <f t="shared" si="1"/>
        <v>-4583</v>
      </c>
      <c r="AH11" s="18">
        <f t="shared" si="1"/>
        <v>-4583</v>
      </c>
      <c r="AI11" s="18">
        <f t="shared" si="1"/>
        <v>-4583</v>
      </c>
      <c r="AJ11" s="18">
        <f t="shared" si="1"/>
        <v>-4583</v>
      </c>
      <c r="AK11" s="18">
        <f t="shared" si="1"/>
        <v>-4583</v>
      </c>
      <c r="AL11" s="18">
        <f t="shared" si="1"/>
        <v>-4583</v>
      </c>
      <c r="AM11" s="18">
        <f t="shared" si="1"/>
        <v>-4583</v>
      </c>
      <c r="AN11" s="18">
        <f t="shared" si="1"/>
        <v>-4583</v>
      </c>
      <c r="AO11" s="18">
        <f t="shared" si="2"/>
        <v>-4587</v>
      </c>
      <c r="AP11" s="18">
        <f t="shared" si="7"/>
        <v>-55000</v>
      </c>
      <c r="AQ11" s="18">
        <f t="shared" si="8"/>
        <v>0</v>
      </c>
      <c r="AR11" s="18">
        <f t="shared" si="9"/>
        <v>-4583</v>
      </c>
      <c r="AT11" t="str">
        <f t="shared" si="10"/>
        <v>Post doc rah. 1/2019 Thule 1 paikkaa</v>
      </c>
      <c r="AV11" t="str">
        <f t="shared" si="11"/>
        <v/>
      </c>
      <c r="AW11">
        <v>301005</v>
      </c>
      <c r="AX11">
        <f t="shared" si="12"/>
        <v>240250</v>
      </c>
    </row>
    <row r="12" spans="1:50" x14ac:dyDescent="0.25">
      <c r="A12" s="11">
        <v>2402130</v>
      </c>
      <c r="B12" s="11" t="s">
        <v>81</v>
      </c>
      <c r="C12" s="11" t="s">
        <v>82</v>
      </c>
      <c r="F12" s="13" t="s">
        <v>83</v>
      </c>
      <c r="G12" s="13"/>
      <c r="H12" s="13" t="s">
        <v>53</v>
      </c>
      <c r="I12" s="13">
        <v>1</v>
      </c>
      <c r="J12" s="13">
        <v>1</v>
      </c>
      <c r="K12" s="13">
        <v>1</v>
      </c>
      <c r="L12" s="13">
        <v>1</v>
      </c>
      <c r="M12" s="13"/>
      <c r="N12" s="12" t="str">
        <f t="shared" si="0"/>
        <v>Välimäki Panu</v>
      </c>
      <c r="O12" s="14">
        <v>43466</v>
      </c>
      <c r="P12" s="14">
        <v>43830</v>
      </c>
      <c r="Q12" s="15">
        <f t="shared" si="3"/>
        <v>12</v>
      </c>
      <c r="R12" s="14">
        <v>43720</v>
      </c>
      <c r="S12" s="12">
        <f t="shared" si="4"/>
        <v>1</v>
      </c>
      <c r="T12" s="12" t="s">
        <v>54</v>
      </c>
      <c r="U12" s="12">
        <v>55000</v>
      </c>
      <c r="V12" s="16">
        <f t="shared" si="5"/>
        <v>55000</v>
      </c>
      <c r="W12" s="17" t="str">
        <f>IF(ISERROR(VLOOKUP(A12,'[1]RAKENNE 2019'!$A$2:$T$789,2,FALSE)),0,(VLOOKUP(A12,'[1]RAKENNE 2019'!$A$2:$T$789,2,FALSE)))</f>
        <v>Ekologian ja genetiikan tutkimusyksikkö</v>
      </c>
      <c r="X12" s="17">
        <f>IF(ISERROR(VLOOKUP(A12,'[1]RAKENNE 2019'!$A$2:$T$789,12,FALSE)),0,(VLOOKUP(A12,'[1]RAKENNE 2019'!$A$2:$T$789,12,FALSE)))</f>
        <v>240213</v>
      </c>
      <c r="Y12" s="12" t="str">
        <f>IF(ISERROR(VLOOKUP(X12,'[1]RAKENNE 2019'!$A$2:$B$789,2,FALSE)),0,(VLOOKUP(X12,'[1]RAKENNE 2019'!$A$2:$B$789,2,FALSE)))</f>
        <v>Ekologian ja genetiikan tutkimusyksikkö</v>
      </c>
      <c r="Z12" s="12">
        <f>IF(ISERROR(VLOOKUP(A12,'[1]RAKENNE 2019'!$A$2:$T$789,18,FALSE)),0,(VLOOKUP(A12,'[1]RAKENNE 2019'!$A$2:$T$789,18,FALSE)))</f>
        <v>24020</v>
      </c>
      <c r="AA12" s="12" t="str">
        <f>IF(ISERROR(VLOOKUP(A12,'[1]RAKENNE 2019'!$A$2:$T$789,20,FALSE)),0,(VLOOKUP(A12,'[1]RAKENNE 2019'!$A$2:$T$789,20,FALSE)))</f>
        <v>LuTK</v>
      </c>
      <c r="AC12" s="14"/>
      <c r="AD12" s="18">
        <f t="shared" si="6"/>
        <v>-4583</v>
      </c>
      <c r="AE12" s="18">
        <f t="shared" si="1"/>
        <v>-4583</v>
      </c>
      <c r="AF12" s="18">
        <f t="shared" si="1"/>
        <v>-4583</v>
      </c>
      <c r="AG12" s="18">
        <f t="shared" si="1"/>
        <v>-4583</v>
      </c>
      <c r="AH12" s="18">
        <f t="shared" si="1"/>
        <v>-4583</v>
      </c>
      <c r="AI12" s="18">
        <f t="shared" si="1"/>
        <v>-4583</v>
      </c>
      <c r="AJ12" s="18">
        <f t="shared" si="1"/>
        <v>-4583</v>
      </c>
      <c r="AK12" s="18">
        <f t="shared" si="1"/>
        <v>-4583</v>
      </c>
      <c r="AL12" s="18">
        <f t="shared" si="1"/>
        <v>-4583</v>
      </c>
      <c r="AM12" s="18">
        <f t="shared" si="1"/>
        <v>-4583</v>
      </c>
      <c r="AN12" s="18">
        <f t="shared" si="1"/>
        <v>-4583</v>
      </c>
      <c r="AO12" s="18">
        <f t="shared" si="2"/>
        <v>-4587</v>
      </c>
      <c r="AP12" s="18">
        <f t="shared" si="7"/>
        <v>-55000</v>
      </c>
      <c r="AQ12" s="18">
        <f t="shared" si="8"/>
        <v>0</v>
      </c>
      <c r="AR12" s="18">
        <f t="shared" si="9"/>
        <v>-4583</v>
      </c>
      <c r="AT12" t="str">
        <f t="shared" si="10"/>
        <v>Post doc rah. 1/2019 Thule 1 paikkaa</v>
      </c>
      <c r="AV12" t="str">
        <f t="shared" si="11"/>
        <v/>
      </c>
      <c r="AW12">
        <v>301005</v>
      </c>
      <c r="AX12">
        <f t="shared" si="12"/>
        <v>240213</v>
      </c>
    </row>
    <row r="13" spans="1:50" x14ac:dyDescent="0.25">
      <c r="A13" s="11">
        <v>2402130</v>
      </c>
      <c r="B13" s="11" t="s">
        <v>84</v>
      </c>
      <c r="C13" s="11" t="s">
        <v>85</v>
      </c>
      <c r="F13" s="13" t="s">
        <v>86</v>
      </c>
      <c r="G13" s="13"/>
      <c r="H13" s="13" t="s">
        <v>53</v>
      </c>
      <c r="I13" s="13">
        <v>1</v>
      </c>
      <c r="J13" s="13">
        <v>1</v>
      </c>
      <c r="K13" s="13">
        <v>1</v>
      </c>
      <c r="L13" s="13">
        <v>1</v>
      </c>
      <c r="M13" s="13"/>
      <c r="N13" s="12" t="str">
        <f t="shared" si="0"/>
        <v>Tukalenko Eugene</v>
      </c>
      <c r="O13" s="14">
        <v>43466</v>
      </c>
      <c r="P13" s="14">
        <v>43830</v>
      </c>
      <c r="Q13" s="15">
        <f t="shared" si="3"/>
        <v>12</v>
      </c>
      <c r="R13" s="14">
        <v>43720</v>
      </c>
      <c r="S13" s="12">
        <f t="shared" si="4"/>
        <v>1</v>
      </c>
      <c r="T13" s="12" t="s">
        <v>54</v>
      </c>
      <c r="U13" s="12">
        <v>55000</v>
      </c>
      <c r="V13" s="16">
        <f t="shared" si="5"/>
        <v>55000</v>
      </c>
      <c r="W13" s="17" t="str">
        <f>IF(ISERROR(VLOOKUP(A13,'[1]RAKENNE 2019'!$A$2:$T$789,2,FALSE)),0,(VLOOKUP(A13,'[1]RAKENNE 2019'!$A$2:$T$789,2,FALSE)))</f>
        <v>Ekologian ja genetiikan tutkimusyksikkö</v>
      </c>
      <c r="X13" s="17">
        <f>IF(ISERROR(VLOOKUP(A13,'[1]RAKENNE 2019'!$A$2:$T$789,12,FALSE)),0,(VLOOKUP(A13,'[1]RAKENNE 2019'!$A$2:$T$789,12,FALSE)))</f>
        <v>240213</v>
      </c>
      <c r="Y13" s="12" t="str">
        <f>IF(ISERROR(VLOOKUP(X13,'[1]RAKENNE 2019'!$A$2:$B$789,2,FALSE)),0,(VLOOKUP(X13,'[1]RAKENNE 2019'!$A$2:$B$789,2,FALSE)))</f>
        <v>Ekologian ja genetiikan tutkimusyksikkö</v>
      </c>
      <c r="Z13" s="12">
        <f>IF(ISERROR(VLOOKUP(A13,'[1]RAKENNE 2019'!$A$2:$T$789,18,FALSE)),0,(VLOOKUP(A13,'[1]RAKENNE 2019'!$A$2:$T$789,18,FALSE)))</f>
        <v>24020</v>
      </c>
      <c r="AA13" s="12" t="str">
        <f>IF(ISERROR(VLOOKUP(A13,'[1]RAKENNE 2019'!$A$2:$T$789,20,FALSE)),0,(VLOOKUP(A13,'[1]RAKENNE 2019'!$A$2:$T$789,20,FALSE)))</f>
        <v>LuTK</v>
      </c>
      <c r="AC13" s="14"/>
      <c r="AD13" s="18">
        <f t="shared" si="6"/>
        <v>-4583</v>
      </c>
      <c r="AE13" s="18">
        <f t="shared" si="1"/>
        <v>-4583</v>
      </c>
      <c r="AF13" s="18">
        <f t="shared" si="1"/>
        <v>-4583</v>
      </c>
      <c r="AG13" s="18">
        <f t="shared" si="1"/>
        <v>-4583</v>
      </c>
      <c r="AH13" s="18">
        <f t="shared" si="1"/>
        <v>-4583</v>
      </c>
      <c r="AI13" s="18">
        <f t="shared" si="1"/>
        <v>-4583</v>
      </c>
      <c r="AJ13" s="18">
        <f t="shared" si="1"/>
        <v>-4583</v>
      </c>
      <c r="AK13" s="18">
        <f t="shared" si="1"/>
        <v>-4583</v>
      </c>
      <c r="AL13" s="18">
        <f t="shared" si="1"/>
        <v>-4583</v>
      </c>
      <c r="AM13" s="18">
        <f t="shared" si="1"/>
        <v>-4583</v>
      </c>
      <c r="AN13" s="18">
        <f t="shared" si="1"/>
        <v>-4583</v>
      </c>
      <c r="AO13" s="18">
        <f t="shared" si="2"/>
        <v>-4587</v>
      </c>
      <c r="AP13" s="18">
        <f t="shared" si="7"/>
        <v>-55000</v>
      </c>
      <c r="AQ13" s="18">
        <f t="shared" si="8"/>
        <v>0</v>
      </c>
      <c r="AR13" s="18">
        <f t="shared" si="9"/>
        <v>-4583</v>
      </c>
      <c r="AT13" t="str">
        <f t="shared" si="10"/>
        <v>Post doc rah. 1/2019 Thule 1 paikkaa</v>
      </c>
      <c r="AV13" t="str">
        <f t="shared" si="11"/>
        <v/>
      </c>
      <c r="AW13">
        <v>301005</v>
      </c>
      <c r="AX13">
        <f t="shared" si="12"/>
        <v>240213</v>
      </c>
    </row>
    <row r="14" spans="1:50" x14ac:dyDescent="0.25">
      <c r="A14" s="22">
        <v>2403340</v>
      </c>
      <c r="B14" s="11" t="s">
        <v>79</v>
      </c>
      <c r="C14" s="11" t="s">
        <v>79</v>
      </c>
      <c r="F14" s="12" t="s">
        <v>87</v>
      </c>
      <c r="H14" s="13" t="s">
        <v>88</v>
      </c>
      <c r="I14" s="12">
        <v>1</v>
      </c>
      <c r="J14" s="12">
        <v>1</v>
      </c>
      <c r="K14" s="12">
        <v>1</v>
      </c>
      <c r="L14" s="12">
        <v>1</v>
      </c>
      <c r="N14" s="12" t="str">
        <f t="shared" si="0"/>
        <v>NN NN</v>
      </c>
      <c r="O14" s="14">
        <v>43466</v>
      </c>
      <c r="P14" s="14">
        <v>43830</v>
      </c>
      <c r="Q14" s="15">
        <f t="shared" si="3"/>
        <v>12</v>
      </c>
      <c r="R14" s="14">
        <v>43720</v>
      </c>
      <c r="S14" s="12">
        <f t="shared" si="4"/>
        <v>1</v>
      </c>
      <c r="T14" s="12" t="s">
        <v>54</v>
      </c>
      <c r="U14" s="12">
        <v>55000</v>
      </c>
      <c r="V14" s="16">
        <f t="shared" si="5"/>
        <v>55000</v>
      </c>
      <c r="W14" s="17" t="str">
        <f>IF(ISERROR(VLOOKUP(A14,'[1]RAKENNE 2019'!$A$2:$T$789,2,FALSE)),0,(VLOOKUP(A14,'[1]RAKENNE 2019'!$A$2:$T$789,2,FALSE)))</f>
        <v>ELITE</v>
      </c>
      <c r="X14" s="17">
        <f>IF(ISERROR(VLOOKUP(A14,'[1]RAKENNE 2019'!$A$2:$T$789,12,FALSE)),0,(VLOOKUP(A14,'[1]RAKENNE 2019'!$A$2:$T$789,12,FALSE)))</f>
        <v>240334</v>
      </c>
      <c r="Y14" s="12" t="str">
        <f>IF(ISERROR(VLOOKUP(X14,'[1]RAKENNE 2019'!$A$2:$B$789,2,FALSE)),0,(VLOOKUP(X14,'[1]RAKENNE 2019'!$A$2:$B$789,2,FALSE)))</f>
        <v>ELITE</v>
      </c>
      <c r="Z14" s="12">
        <f>IF(ISERROR(VLOOKUP(A14,'[1]RAKENNE 2019'!$A$2:$T$789,18,FALSE)),0,(VLOOKUP(A14,'[1]RAKENNE 2019'!$A$2:$T$789,18,FALSE)))</f>
        <v>24030</v>
      </c>
      <c r="AA14" s="12" t="str">
        <f>IF(ISERROR(VLOOKUP(A14,'[1]RAKENNE 2019'!$A$2:$T$789,20,FALSE)),0,(VLOOKUP(A14,'[1]RAKENNE 2019'!$A$2:$T$789,20,FALSE)))</f>
        <v>LTK</v>
      </c>
      <c r="AC14" s="14"/>
      <c r="AD14" s="18">
        <f t="shared" si="6"/>
        <v>-4583</v>
      </c>
      <c r="AE14" s="18">
        <f t="shared" si="1"/>
        <v>-4583</v>
      </c>
      <c r="AF14" s="18">
        <f t="shared" si="1"/>
        <v>-4583</v>
      </c>
      <c r="AG14" s="18">
        <f t="shared" si="1"/>
        <v>-4583</v>
      </c>
      <c r="AH14" s="18">
        <f t="shared" si="1"/>
        <v>-4583</v>
      </c>
      <c r="AI14" s="18">
        <f t="shared" si="1"/>
        <v>-4583</v>
      </c>
      <c r="AJ14" s="18">
        <f t="shared" si="1"/>
        <v>-4583</v>
      </c>
      <c r="AK14" s="18">
        <f t="shared" si="1"/>
        <v>-4583</v>
      </c>
      <c r="AL14" s="18">
        <f t="shared" si="1"/>
        <v>-4583</v>
      </c>
      <c r="AM14" s="18">
        <f t="shared" si="1"/>
        <v>-4583</v>
      </c>
      <c r="AN14" s="18">
        <f t="shared" si="1"/>
        <v>-4583</v>
      </c>
      <c r="AO14" s="18">
        <f t="shared" si="2"/>
        <v>-4587</v>
      </c>
      <c r="AP14" s="18">
        <f t="shared" si="7"/>
        <v>-55000</v>
      </c>
      <c r="AQ14" s="18">
        <f t="shared" si="8"/>
        <v>0</v>
      </c>
      <c r="AR14" s="18">
        <f t="shared" si="9"/>
        <v>-4583</v>
      </c>
      <c r="AT14" t="str">
        <f t="shared" si="10"/>
        <v>Post doc rah. 1/2019 BCO 1 paikkaa</v>
      </c>
      <c r="AV14" t="str">
        <f t="shared" si="11"/>
        <v/>
      </c>
      <c r="AW14">
        <v>301005</v>
      </c>
      <c r="AX14">
        <f t="shared" si="12"/>
        <v>240334</v>
      </c>
    </row>
    <row r="15" spans="1:50" x14ac:dyDescent="0.25">
      <c r="A15" s="22">
        <v>2402670</v>
      </c>
      <c r="B15" s="11" t="s">
        <v>79</v>
      </c>
      <c r="C15" s="11" t="s">
        <v>79</v>
      </c>
      <c r="F15" s="12" t="s">
        <v>89</v>
      </c>
      <c r="H15" s="13" t="s">
        <v>88</v>
      </c>
      <c r="I15" s="12">
        <v>1</v>
      </c>
      <c r="J15" s="12">
        <v>1</v>
      </c>
      <c r="K15" s="12">
        <v>1</v>
      </c>
      <c r="L15" s="12">
        <v>1</v>
      </c>
      <c r="N15" s="12" t="str">
        <f t="shared" si="0"/>
        <v>NN NN</v>
      </c>
      <c r="O15" s="14">
        <v>43466</v>
      </c>
      <c r="P15" s="14">
        <v>43830</v>
      </c>
      <c r="Q15" s="15">
        <f t="shared" si="3"/>
        <v>12</v>
      </c>
      <c r="R15" s="14">
        <v>43720</v>
      </c>
      <c r="S15" s="12">
        <f t="shared" si="4"/>
        <v>1</v>
      </c>
      <c r="T15" s="12" t="s">
        <v>54</v>
      </c>
      <c r="U15" s="12">
        <v>55000</v>
      </c>
      <c r="V15" s="16">
        <f t="shared" si="5"/>
        <v>55000</v>
      </c>
      <c r="W15" s="17" t="str">
        <f>IF(ISERROR(VLOOKUP(A15,'[1]RAKENNE 2019'!$A$2:$T$789,2,FALSE)),0,(VLOOKUP(A15,'[1]RAKENNE 2019'!$A$2:$T$789,2,FALSE)))</f>
        <v>Biomedical structural biology</v>
      </c>
      <c r="X15" s="17">
        <f>IF(ISERROR(VLOOKUP(A15,'[1]RAKENNE 2019'!$A$2:$T$789,12,FALSE)),0,(VLOOKUP(A15,'[1]RAKENNE 2019'!$A$2:$T$789,12,FALSE)))</f>
        <v>240267</v>
      </c>
      <c r="Y15" s="12" t="str">
        <f>IF(ISERROR(VLOOKUP(X15,'[1]RAKENNE 2019'!$A$2:$B$789,2,FALSE)),0,(VLOOKUP(X15,'[1]RAKENNE 2019'!$A$2:$B$789,2,FALSE)))</f>
        <v>Biomedical structural biology</v>
      </c>
      <c r="Z15" s="12">
        <f>IF(ISERROR(VLOOKUP(A15,'[1]RAKENNE 2019'!$A$2:$T$789,18,FALSE)),0,(VLOOKUP(A15,'[1]RAKENNE 2019'!$A$2:$T$789,18,FALSE)))</f>
        <v>24031</v>
      </c>
      <c r="AA15" s="12" t="str">
        <f>IF(ISERROR(VLOOKUP(A15,'[1]RAKENNE 2019'!$A$2:$T$789,20,FALSE)),0,(VLOOKUP(A15,'[1]RAKENNE 2019'!$A$2:$T$789,20,FALSE)))</f>
        <v>BMTK</v>
      </c>
      <c r="AC15" s="14"/>
      <c r="AD15" s="18">
        <f t="shared" si="6"/>
        <v>-4583</v>
      </c>
      <c r="AE15" s="18">
        <f t="shared" si="1"/>
        <v>-4583</v>
      </c>
      <c r="AF15" s="18">
        <f t="shared" si="1"/>
        <v>-4583</v>
      </c>
      <c r="AG15" s="18">
        <f t="shared" si="1"/>
        <v>-4583</v>
      </c>
      <c r="AH15" s="18">
        <f t="shared" si="1"/>
        <v>-4583</v>
      </c>
      <c r="AI15" s="18">
        <f t="shared" si="1"/>
        <v>-4583</v>
      </c>
      <c r="AJ15" s="18">
        <f t="shared" si="1"/>
        <v>-4583</v>
      </c>
      <c r="AK15" s="18">
        <f t="shared" si="1"/>
        <v>-4583</v>
      </c>
      <c r="AL15" s="18">
        <f t="shared" si="1"/>
        <v>-4583</v>
      </c>
      <c r="AM15" s="18">
        <f t="shared" si="1"/>
        <v>-4583</v>
      </c>
      <c r="AN15" s="18">
        <f t="shared" si="1"/>
        <v>-4583</v>
      </c>
      <c r="AO15" s="18">
        <f t="shared" si="2"/>
        <v>-4587</v>
      </c>
      <c r="AP15" s="18">
        <f t="shared" si="7"/>
        <v>-55000</v>
      </c>
      <c r="AQ15" s="18">
        <f t="shared" si="8"/>
        <v>0</v>
      </c>
      <c r="AR15" s="18">
        <f t="shared" si="9"/>
        <v>-4583</v>
      </c>
      <c r="AT15" t="str">
        <f t="shared" si="10"/>
        <v>Post doc rah. 1/2019 BCO 1 paikkaa</v>
      </c>
      <c r="AV15" t="str">
        <f t="shared" si="11"/>
        <v/>
      </c>
      <c r="AW15">
        <v>301005</v>
      </c>
      <c r="AX15">
        <f t="shared" si="12"/>
        <v>240267</v>
      </c>
    </row>
    <row r="16" spans="1:50" x14ac:dyDescent="0.25">
      <c r="A16" s="22">
        <v>2402700</v>
      </c>
      <c r="B16" s="11" t="s">
        <v>79</v>
      </c>
      <c r="C16" s="11" t="s">
        <v>79</v>
      </c>
      <c r="F16" s="12" t="s">
        <v>90</v>
      </c>
      <c r="H16" s="13" t="s">
        <v>88</v>
      </c>
      <c r="I16" s="12">
        <v>0.5</v>
      </c>
      <c r="J16" s="12">
        <v>1</v>
      </c>
      <c r="K16" s="12">
        <v>1</v>
      </c>
      <c r="L16" s="12">
        <v>1</v>
      </c>
      <c r="N16" s="12" t="str">
        <f t="shared" si="0"/>
        <v>NN NN</v>
      </c>
      <c r="O16" s="14">
        <v>43466</v>
      </c>
      <c r="P16" s="14">
        <v>43830</v>
      </c>
      <c r="Q16" s="15">
        <f t="shared" si="3"/>
        <v>12</v>
      </c>
      <c r="R16" s="14">
        <v>43720</v>
      </c>
      <c r="S16" s="12">
        <f t="shared" si="4"/>
        <v>1</v>
      </c>
      <c r="T16" s="12" t="s">
        <v>54</v>
      </c>
      <c r="U16" s="12">
        <v>55000</v>
      </c>
      <c r="V16" s="16">
        <f t="shared" si="5"/>
        <v>55000</v>
      </c>
      <c r="W16" s="17" t="str">
        <f>IF(ISERROR(VLOOKUP(A16,'[1]RAKENNE 2019'!$A$2:$T$789,2,FALSE)),0,(VLOOKUP(A16,'[1]RAKENNE 2019'!$A$2:$T$789,2,FALSE)))</f>
        <v>Hypoxia &amp; collagens</v>
      </c>
      <c r="X16" s="17">
        <f>IF(ISERROR(VLOOKUP(A16,'[1]RAKENNE 2019'!$A$2:$T$789,12,FALSE)),0,(VLOOKUP(A16,'[1]RAKENNE 2019'!$A$2:$T$789,12,FALSE)))</f>
        <v>240270</v>
      </c>
      <c r="Y16" s="12" t="str">
        <f>IF(ISERROR(VLOOKUP(X16,'[1]RAKENNE 2019'!$A$2:$B$789,2,FALSE)),0,(VLOOKUP(X16,'[1]RAKENNE 2019'!$A$2:$B$789,2,FALSE)))</f>
        <v>Hypoxia &amp; collagens</v>
      </c>
      <c r="Z16" s="12">
        <f>IF(ISERROR(VLOOKUP(A16,'[1]RAKENNE 2019'!$A$2:$T$789,18,FALSE)),0,(VLOOKUP(A16,'[1]RAKENNE 2019'!$A$2:$T$789,18,FALSE)))</f>
        <v>24031</v>
      </c>
      <c r="AA16" s="12" t="str">
        <f>IF(ISERROR(VLOOKUP(A16,'[1]RAKENNE 2019'!$A$2:$T$789,20,FALSE)),0,(VLOOKUP(A16,'[1]RAKENNE 2019'!$A$2:$T$789,20,FALSE)))</f>
        <v>BMTK</v>
      </c>
      <c r="AC16" s="14"/>
      <c r="AD16" s="18">
        <f t="shared" si="6"/>
        <v>-4583</v>
      </c>
      <c r="AE16" s="18">
        <f t="shared" si="1"/>
        <v>-4583</v>
      </c>
      <c r="AF16" s="18">
        <f t="shared" si="1"/>
        <v>-4583</v>
      </c>
      <c r="AG16" s="18">
        <f t="shared" si="1"/>
        <v>-4583</v>
      </c>
      <c r="AH16" s="18">
        <f t="shared" si="1"/>
        <v>-4583</v>
      </c>
      <c r="AI16" s="18">
        <f t="shared" si="1"/>
        <v>-4583</v>
      </c>
      <c r="AJ16" s="18">
        <f t="shared" si="1"/>
        <v>-4583</v>
      </c>
      <c r="AK16" s="18">
        <f t="shared" si="1"/>
        <v>-4583</v>
      </c>
      <c r="AL16" s="18">
        <f t="shared" si="1"/>
        <v>-4583</v>
      </c>
      <c r="AM16" s="18">
        <f t="shared" si="1"/>
        <v>-4583</v>
      </c>
      <c r="AN16" s="18">
        <f t="shared" si="1"/>
        <v>-4583</v>
      </c>
      <c r="AO16" s="18">
        <f t="shared" si="2"/>
        <v>-4587</v>
      </c>
      <c r="AP16" s="18">
        <f t="shared" si="7"/>
        <v>-55000</v>
      </c>
      <c r="AQ16" s="18">
        <f t="shared" si="8"/>
        <v>0</v>
      </c>
      <c r="AR16" s="18">
        <f t="shared" si="9"/>
        <v>-4583</v>
      </c>
      <c r="AT16" t="str">
        <f t="shared" si="10"/>
        <v>Post doc rah. 1/2019 BCO 0,5 paikkaa</v>
      </c>
      <c r="AV16" t="str">
        <f t="shared" si="11"/>
        <v/>
      </c>
      <c r="AW16">
        <v>301005</v>
      </c>
      <c r="AX16">
        <f t="shared" si="12"/>
        <v>240270</v>
      </c>
    </row>
    <row r="17" spans="1:50" x14ac:dyDescent="0.25">
      <c r="A17" s="22">
        <v>2402630</v>
      </c>
      <c r="B17" s="11" t="s">
        <v>79</v>
      </c>
      <c r="C17" s="11" t="s">
        <v>79</v>
      </c>
      <c r="F17" s="12" t="s">
        <v>91</v>
      </c>
      <c r="H17" s="13" t="s">
        <v>88</v>
      </c>
      <c r="I17" s="12">
        <v>0.5</v>
      </c>
      <c r="J17" s="12">
        <v>1</v>
      </c>
      <c r="K17" s="12">
        <v>1</v>
      </c>
      <c r="L17" s="12">
        <v>1</v>
      </c>
      <c r="N17" s="12" t="str">
        <f t="shared" si="0"/>
        <v>NN NN</v>
      </c>
      <c r="O17" s="14">
        <v>43466</v>
      </c>
      <c r="P17" s="14">
        <v>43830</v>
      </c>
      <c r="Q17" s="15">
        <f t="shared" si="3"/>
        <v>12</v>
      </c>
      <c r="R17" s="14">
        <v>43720</v>
      </c>
      <c r="S17" s="12">
        <f t="shared" si="4"/>
        <v>1</v>
      </c>
      <c r="T17" s="12" t="s">
        <v>54</v>
      </c>
      <c r="U17" s="12">
        <v>55000</v>
      </c>
      <c r="V17" s="16">
        <f t="shared" si="5"/>
        <v>55000</v>
      </c>
      <c r="W17" s="17" t="str">
        <f>IF(ISERROR(VLOOKUP(A17,'[1]RAKENNE 2019'!$A$2:$T$789,2,FALSE)),0,(VLOOKUP(A17,'[1]RAKENNE 2019'!$A$2:$T$789,2,FALSE)))</f>
        <v>Hypoxia response</v>
      </c>
      <c r="X17" s="17">
        <f>IF(ISERROR(VLOOKUP(A17,'[1]RAKENNE 2019'!$A$2:$T$789,12,FALSE)),0,(VLOOKUP(A17,'[1]RAKENNE 2019'!$A$2:$T$789,12,FALSE)))</f>
        <v>240263</v>
      </c>
      <c r="Y17" s="12" t="str">
        <f>IF(ISERROR(VLOOKUP(X17,'[1]RAKENNE 2019'!$A$2:$B$789,2,FALSE)),0,(VLOOKUP(X17,'[1]RAKENNE 2019'!$A$2:$B$789,2,FALSE)))</f>
        <v>Hypoxia response</v>
      </c>
      <c r="Z17" s="12">
        <f>IF(ISERROR(VLOOKUP(A17,'[1]RAKENNE 2019'!$A$2:$T$789,18,FALSE)),0,(VLOOKUP(A17,'[1]RAKENNE 2019'!$A$2:$T$789,18,FALSE)))</f>
        <v>24031</v>
      </c>
      <c r="AA17" s="12" t="str">
        <f>IF(ISERROR(VLOOKUP(A17,'[1]RAKENNE 2019'!$A$2:$T$789,20,FALSE)),0,(VLOOKUP(A17,'[1]RAKENNE 2019'!$A$2:$T$789,20,FALSE)))</f>
        <v>BMTK</v>
      </c>
      <c r="AC17" s="14"/>
      <c r="AD17" s="18">
        <f t="shared" si="6"/>
        <v>-4583</v>
      </c>
      <c r="AE17" s="18">
        <f t="shared" si="1"/>
        <v>-4583</v>
      </c>
      <c r="AF17" s="18">
        <f t="shared" si="1"/>
        <v>-4583</v>
      </c>
      <c r="AG17" s="18">
        <f t="shared" si="1"/>
        <v>-4583</v>
      </c>
      <c r="AH17" s="18">
        <f t="shared" si="1"/>
        <v>-4583</v>
      </c>
      <c r="AI17" s="18">
        <f t="shared" si="1"/>
        <v>-4583</v>
      </c>
      <c r="AJ17" s="18">
        <f t="shared" si="1"/>
        <v>-4583</v>
      </c>
      <c r="AK17" s="18">
        <f t="shared" si="1"/>
        <v>-4583</v>
      </c>
      <c r="AL17" s="18">
        <f t="shared" si="1"/>
        <v>-4583</v>
      </c>
      <c r="AM17" s="18">
        <f t="shared" si="1"/>
        <v>-4583</v>
      </c>
      <c r="AN17" s="18">
        <f t="shared" si="1"/>
        <v>-4583</v>
      </c>
      <c r="AO17" s="18">
        <f t="shared" si="2"/>
        <v>-4587</v>
      </c>
      <c r="AP17" s="18">
        <f t="shared" si="7"/>
        <v>-55000</v>
      </c>
      <c r="AQ17" s="18">
        <f t="shared" si="8"/>
        <v>0</v>
      </c>
      <c r="AR17" s="18">
        <f t="shared" si="9"/>
        <v>-4583</v>
      </c>
      <c r="AT17" t="str">
        <f t="shared" si="10"/>
        <v>Post doc rah. 1/2019 BCO 0,5 paikkaa</v>
      </c>
      <c r="AV17" t="str">
        <f t="shared" si="11"/>
        <v/>
      </c>
      <c r="AW17">
        <v>301005</v>
      </c>
      <c r="AX17">
        <f t="shared" si="12"/>
        <v>240263</v>
      </c>
    </row>
    <row r="18" spans="1:50" x14ac:dyDescent="0.25">
      <c r="A18" s="22">
        <v>2402710</v>
      </c>
      <c r="B18" s="11" t="s">
        <v>79</v>
      </c>
      <c r="C18" s="11" t="s">
        <v>79</v>
      </c>
      <c r="F18" s="12" t="s">
        <v>92</v>
      </c>
      <c r="H18" s="13" t="s">
        <v>88</v>
      </c>
      <c r="I18" s="12">
        <v>1</v>
      </c>
      <c r="J18" s="12">
        <v>1</v>
      </c>
      <c r="K18" s="12">
        <v>1</v>
      </c>
      <c r="L18" s="12">
        <v>1</v>
      </c>
      <c r="N18" s="12" t="str">
        <f t="shared" si="0"/>
        <v>NN NN</v>
      </c>
      <c r="O18" s="14">
        <v>43466</v>
      </c>
      <c r="P18" s="14">
        <v>43830</v>
      </c>
      <c r="Q18" s="15">
        <f t="shared" si="3"/>
        <v>12</v>
      </c>
      <c r="R18" s="14">
        <v>43720</v>
      </c>
      <c r="S18" s="12">
        <f t="shared" si="4"/>
        <v>1</v>
      </c>
      <c r="T18" s="12" t="s">
        <v>54</v>
      </c>
      <c r="U18" s="12">
        <v>55000</v>
      </c>
      <c r="V18" s="16">
        <f t="shared" si="5"/>
        <v>55000</v>
      </c>
      <c r="W18" s="17" t="str">
        <f>IF(ISERROR(VLOOKUP(A18,'[1]RAKENNE 2019'!$A$2:$T$789,2,FALSE)),0,(VLOOKUP(A18,'[1]RAKENNE 2019'!$A$2:$T$789,2,FALSE)))</f>
        <v>Cell-matrix biology</v>
      </c>
      <c r="X18" s="17">
        <f>IF(ISERROR(VLOOKUP(A18,'[1]RAKENNE 2019'!$A$2:$T$789,12,FALSE)),0,(VLOOKUP(A18,'[1]RAKENNE 2019'!$A$2:$T$789,12,FALSE)))</f>
        <v>240271</v>
      </c>
      <c r="Y18" s="12" t="str">
        <f>IF(ISERROR(VLOOKUP(X18,'[1]RAKENNE 2019'!$A$2:$B$789,2,FALSE)),0,(VLOOKUP(X18,'[1]RAKENNE 2019'!$A$2:$B$789,2,FALSE)))</f>
        <v>Cell-matrix biology</v>
      </c>
      <c r="Z18" s="12">
        <f>IF(ISERROR(VLOOKUP(A18,'[1]RAKENNE 2019'!$A$2:$T$789,18,FALSE)),0,(VLOOKUP(A18,'[1]RAKENNE 2019'!$A$2:$T$789,18,FALSE)))</f>
        <v>24031</v>
      </c>
      <c r="AA18" s="12" t="str">
        <f>IF(ISERROR(VLOOKUP(A18,'[1]RAKENNE 2019'!$A$2:$T$789,20,FALSE)),0,(VLOOKUP(A18,'[1]RAKENNE 2019'!$A$2:$T$789,20,FALSE)))</f>
        <v>BMTK</v>
      </c>
      <c r="AC18" s="14"/>
      <c r="AD18" s="18">
        <f t="shared" si="6"/>
        <v>-4583</v>
      </c>
      <c r="AE18" s="18">
        <f t="shared" si="6"/>
        <v>-4583</v>
      </c>
      <c r="AF18" s="18">
        <f t="shared" si="6"/>
        <v>-4583</v>
      </c>
      <c r="AG18" s="18">
        <f t="shared" si="6"/>
        <v>-4583</v>
      </c>
      <c r="AH18" s="18">
        <f t="shared" si="6"/>
        <v>-4583</v>
      </c>
      <c r="AI18" s="18">
        <f t="shared" si="6"/>
        <v>-4583</v>
      </c>
      <c r="AJ18" s="18">
        <f t="shared" si="6"/>
        <v>-4583</v>
      </c>
      <c r="AK18" s="18">
        <f t="shared" si="6"/>
        <v>-4583</v>
      </c>
      <c r="AL18" s="18">
        <f t="shared" si="6"/>
        <v>-4583</v>
      </c>
      <c r="AM18" s="18">
        <f t="shared" si="6"/>
        <v>-4583</v>
      </c>
      <c r="AN18" s="18">
        <f t="shared" si="6"/>
        <v>-4583</v>
      </c>
      <c r="AO18" s="18">
        <f t="shared" si="2"/>
        <v>-4587</v>
      </c>
      <c r="AP18" s="18">
        <f t="shared" si="7"/>
        <v>-55000</v>
      </c>
      <c r="AQ18" s="18">
        <f t="shared" si="8"/>
        <v>0</v>
      </c>
      <c r="AR18" s="18">
        <f t="shared" si="9"/>
        <v>-4583</v>
      </c>
      <c r="AT18" t="str">
        <f t="shared" si="10"/>
        <v>Post doc rah. 1/2019 BCO 1 paikkaa</v>
      </c>
      <c r="AV18" t="str">
        <f t="shared" si="11"/>
        <v/>
      </c>
      <c r="AW18">
        <v>301005</v>
      </c>
      <c r="AX18">
        <f t="shared" si="12"/>
        <v>240271</v>
      </c>
    </row>
    <row r="19" spans="1:50" x14ac:dyDescent="0.25">
      <c r="A19" s="22">
        <v>2403330</v>
      </c>
      <c r="B19" s="11" t="s">
        <v>93</v>
      </c>
      <c r="C19" s="11" t="s">
        <v>94</v>
      </c>
      <c r="F19" s="12" t="s">
        <v>95</v>
      </c>
      <c r="H19" s="13" t="s">
        <v>88</v>
      </c>
      <c r="I19" s="12">
        <v>1</v>
      </c>
      <c r="J19" s="12">
        <v>1</v>
      </c>
      <c r="K19" s="12">
        <v>1</v>
      </c>
      <c r="L19" s="12">
        <v>1</v>
      </c>
      <c r="N19" s="12" t="str">
        <f t="shared" si="0"/>
        <v>Salonurmi Tuire</v>
      </c>
      <c r="O19" s="14">
        <v>43466</v>
      </c>
      <c r="P19" s="14">
        <v>43830</v>
      </c>
      <c r="Q19" s="15">
        <f t="shared" si="3"/>
        <v>12</v>
      </c>
      <c r="R19" s="14">
        <v>43720</v>
      </c>
      <c r="S19" s="12">
        <f t="shared" si="4"/>
        <v>1</v>
      </c>
      <c r="T19" s="12" t="s">
        <v>54</v>
      </c>
      <c r="U19" s="12">
        <v>55000</v>
      </c>
      <c r="V19" s="16">
        <f t="shared" si="5"/>
        <v>55000</v>
      </c>
      <c r="W19" s="17" t="str">
        <f>IF(ISERROR(VLOOKUP(A19,'[1]RAKENNE 2019'!$A$2:$T$789,2,FALSE)),0,(VLOOKUP(A19,'[1]RAKENNE 2019'!$A$2:$T$789,2,FALSE)))</f>
        <v>Sisätautien tutkimusyksikkö</v>
      </c>
      <c r="X19" s="17">
        <f>IF(ISERROR(VLOOKUP(A19,'[1]RAKENNE 2019'!$A$2:$T$789,12,FALSE)),0,(VLOOKUP(A19,'[1]RAKENNE 2019'!$A$2:$T$789,12,FALSE)))</f>
        <v>240333</v>
      </c>
      <c r="Y19" s="12" t="str">
        <f>IF(ISERROR(VLOOKUP(X19,'[1]RAKENNE 2019'!$A$2:$B$789,2,FALSE)),0,(VLOOKUP(X19,'[1]RAKENNE 2019'!$A$2:$B$789,2,FALSE)))</f>
        <v>Sisätautien tutkimusyksikkö</v>
      </c>
      <c r="Z19" s="12">
        <f>IF(ISERROR(VLOOKUP(A19,'[1]RAKENNE 2019'!$A$2:$T$789,18,FALSE)),0,(VLOOKUP(A19,'[1]RAKENNE 2019'!$A$2:$T$789,18,FALSE)))</f>
        <v>24030</v>
      </c>
      <c r="AA19" s="12" t="str">
        <f>IF(ISERROR(VLOOKUP(A19,'[1]RAKENNE 2019'!$A$2:$T$789,20,FALSE)),0,(VLOOKUP(A19,'[1]RAKENNE 2019'!$A$2:$T$789,20,FALSE)))</f>
        <v>LTK</v>
      </c>
      <c r="AC19" s="14"/>
      <c r="AD19" s="18">
        <f t="shared" si="6"/>
        <v>-4583</v>
      </c>
      <c r="AE19" s="18">
        <f t="shared" si="6"/>
        <v>-4583</v>
      </c>
      <c r="AF19" s="18">
        <f t="shared" si="6"/>
        <v>-4583</v>
      </c>
      <c r="AG19" s="18">
        <f t="shared" si="6"/>
        <v>-4583</v>
      </c>
      <c r="AH19" s="18">
        <f t="shared" si="6"/>
        <v>-4583</v>
      </c>
      <c r="AI19" s="18">
        <f t="shared" si="6"/>
        <v>-4583</v>
      </c>
      <c r="AJ19" s="18">
        <f t="shared" si="6"/>
        <v>-4583</v>
      </c>
      <c r="AK19" s="18">
        <f t="shared" si="6"/>
        <v>-4583</v>
      </c>
      <c r="AL19" s="18">
        <f t="shared" si="6"/>
        <v>-4583</v>
      </c>
      <c r="AM19" s="18">
        <f t="shared" si="6"/>
        <v>-4583</v>
      </c>
      <c r="AN19" s="18">
        <f t="shared" si="6"/>
        <v>-4583</v>
      </c>
      <c r="AO19" s="18">
        <f t="shared" si="2"/>
        <v>-4587</v>
      </c>
      <c r="AP19" s="18">
        <f t="shared" si="7"/>
        <v>-55000</v>
      </c>
      <c r="AQ19" s="18">
        <f t="shared" si="8"/>
        <v>0</v>
      </c>
      <c r="AR19" s="18">
        <f t="shared" si="9"/>
        <v>-4583</v>
      </c>
      <c r="AT19" t="str">
        <f t="shared" si="10"/>
        <v>Post doc rah. 1/2019 BCO 1 paikkaa</v>
      </c>
      <c r="AV19" t="str">
        <f t="shared" si="11"/>
        <v/>
      </c>
      <c r="AW19">
        <v>301005</v>
      </c>
      <c r="AX19">
        <f t="shared" si="12"/>
        <v>240333</v>
      </c>
    </row>
    <row r="20" spans="1:50" x14ac:dyDescent="0.25">
      <c r="A20" s="22">
        <v>2403340</v>
      </c>
      <c r="B20" s="11" t="s">
        <v>79</v>
      </c>
      <c r="C20" s="11" t="s">
        <v>79</v>
      </c>
      <c r="F20" s="12" t="s">
        <v>95</v>
      </c>
      <c r="H20" s="13" t="s">
        <v>88</v>
      </c>
      <c r="J20" s="12">
        <v>1</v>
      </c>
      <c r="K20" s="12">
        <v>1</v>
      </c>
      <c r="L20" s="12">
        <v>1</v>
      </c>
      <c r="N20" s="12" t="str">
        <f t="shared" si="0"/>
        <v>NN NN</v>
      </c>
      <c r="O20" s="14">
        <v>43466</v>
      </c>
      <c r="P20" s="14">
        <v>43830</v>
      </c>
      <c r="Q20" s="15">
        <f t="shared" si="3"/>
        <v>12</v>
      </c>
      <c r="R20" s="14">
        <v>43720</v>
      </c>
      <c r="S20" s="12">
        <f t="shared" si="4"/>
        <v>1</v>
      </c>
      <c r="T20" s="12" t="s">
        <v>54</v>
      </c>
      <c r="U20" s="12">
        <v>55000</v>
      </c>
      <c r="V20" s="16">
        <f t="shared" si="5"/>
        <v>55000</v>
      </c>
      <c r="W20" s="17" t="str">
        <f>IF(ISERROR(VLOOKUP(A20,'[1]RAKENNE 2019'!$A$2:$T$789,2,FALSE)),0,(VLOOKUP(A20,'[1]RAKENNE 2019'!$A$2:$T$789,2,FALSE)))</f>
        <v>ELITE</v>
      </c>
      <c r="X20" s="17">
        <f>IF(ISERROR(VLOOKUP(A20,'[1]RAKENNE 2019'!$A$2:$T$789,12,FALSE)),0,(VLOOKUP(A20,'[1]RAKENNE 2019'!$A$2:$T$789,12,FALSE)))</f>
        <v>240334</v>
      </c>
      <c r="Y20" s="12" t="str">
        <f>IF(ISERROR(VLOOKUP(X20,'[1]RAKENNE 2019'!$A$2:$B$789,2,FALSE)),0,(VLOOKUP(X20,'[1]RAKENNE 2019'!$A$2:$B$789,2,FALSE)))</f>
        <v>ELITE</v>
      </c>
      <c r="Z20" s="12">
        <f>IF(ISERROR(VLOOKUP(A20,'[1]RAKENNE 2019'!$A$2:$T$789,18,FALSE)),0,(VLOOKUP(A20,'[1]RAKENNE 2019'!$A$2:$T$789,18,FALSE)))</f>
        <v>24030</v>
      </c>
      <c r="AA20" s="12" t="str">
        <f>IF(ISERROR(VLOOKUP(A20,'[1]RAKENNE 2019'!$A$2:$T$789,20,FALSE)),0,(VLOOKUP(A20,'[1]RAKENNE 2019'!$A$2:$T$789,20,FALSE)))</f>
        <v>LTK</v>
      </c>
      <c r="AC20" s="14"/>
      <c r="AD20" s="18">
        <f t="shared" si="6"/>
        <v>-4583</v>
      </c>
      <c r="AE20" s="18">
        <f t="shared" si="6"/>
        <v>-4583</v>
      </c>
      <c r="AF20" s="18">
        <f t="shared" si="6"/>
        <v>-4583</v>
      </c>
      <c r="AG20" s="18">
        <f t="shared" si="6"/>
        <v>-4583</v>
      </c>
      <c r="AH20" s="18">
        <f t="shared" si="6"/>
        <v>-4583</v>
      </c>
      <c r="AI20" s="18">
        <f t="shared" si="6"/>
        <v>-4583</v>
      </c>
      <c r="AJ20" s="18">
        <f t="shared" si="6"/>
        <v>-4583</v>
      </c>
      <c r="AK20" s="18">
        <f t="shared" si="6"/>
        <v>-4583</v>
      </c>
      <c r="AL20" s="18">
        <f t="shared" si="6"/>
        <v>-4583</v>
      </c>
      <c r="AM20" s="18">
        <f t="shared" si="6"/>
        <v>-4583</v>
      </c>
      <c r="AN20" s="18">
        <f t="shared" si="6"/>
        <v>-4583</v>
      </c>
      <c r="AO20" s="18">
        <f t="shared" si="2"/>
        <v>-4587</v>
      </c>
      <c r="AP20" s="18">
        <f t="shared" si="7"/>
        <v>-55000</v>
      </c>
      <c r="AQ20" s="18">
        <f t="shared" si="8"/>
        <v>0</v>
      </c>
      <c r="AR20" s="18">
        <f t="shared" si="9"/>
        <v>-4583</v>
      </c>
      <c r="AT20" t="str">
        <f t="shared" si="10"/>
        <v>Post doc rah. 1/2019 BCO 0 paikkaa</v>
      </c>
      <c r="AV20" t="str">
        <f t="shared" si="11"/>
        <v/>
      </c>
      <c r="AW20">
        <v>301005</v>
      </c>
      <c r="AX20">
        <f t="shared" si="12"/>
        <v>240334</v>
      </c>
    </row>
    <row r="21" spans="1:50" x14ac:dyDescent="0.25">
      <c r="A21" s="22">
        <v>2403420</v>
      </c>
      <c r="B21" s="11" t="s">
        <v>79</v>
      </c>
      <c r="C21" s="11" t="s">
        <v>79</v>
      </c>
      <c r="F21" s="12" t="s">
        <v>95</v>
      </c>
      <c r="H21" s="13" t="s">
        <v>88</v>
      </c>
      <c r="J21" s="12">
        <v>1</v>
      </c>
      <c r="K21" s="12">
        <v>1</v>
      </c>
      <c r="L21" s="12">
        <v>1</v>
      </c>
      <c r="N21" s="12" t="str">
        <f t="shared" si="0"/>
        <v>NN NN</v>
      </c>
      <c r="O21" s="14">
        <v>43466</v>
      </c>
      <c r="P21" s="14">
        <v>43830</v>
      </c>
      <c r="Q21" s="15">
        <f t="shared" si="3"/>
        <v>12</v>
      </c>
      <c r="R21" s="14">
        <v>43720</v>
      </c>
      <c r="S21" s="12">
        <f t="shared" si="4"/>
        <v>1</v>
      </c>
      <c r="T21" s="12" t="s">
        <v>54</v>
      </c>
      <c r="U21" s="12">
        <v>55000</v>
      </c>
      <c r="V21" s="16">
        <f t="shared" si="5"/>
        <v>55000</v>
      </c>
      <c r="W21" s="17" t="str">
        <f>IF(ISERROR(VLOOKUP(A21,'[1]RAKENNE 2019'!$A$2:$T$789,2,FALSE)),0,(VLOOKUP(A21,'[1]RAKENNE 2019'!$A$2:$T$789,2,FALSE)))</f>
        <v>Biolääketieteellinen tutkimusyksikkö</v>
      </c>
      <c r="X21" s="17">
        <f>IF(ISERROR(VLOOKUP(A21,'[1]RAKENNE 2019'!$A$2:$T$789,12,FALSE)),0,(VLOOKUP(A21,'[1]RAKENNE 2019'!$A$2:$T$789,12,FALSE)))</f>
        <v>240342</v>
      </c>
      <c r="Y21" s="12" t="str">
        <f>IF(ISERROR(VLOOKUP(X21,'[1]RAKENNE 2019'!$A$2:$B$789,2,FALSE)),0,(VLOOKUP(X21,'[1]RAKENNE 2019'!$A$2:$B$789,2,FALSE)))</f>
        <v>Biolääketieteellinen tutkimusyksikkö</v>
      </c>
      <c r="Z21" s="12">
        <f>IF(ISERROR(VLOOKUP(A21,'[1]RAKENNE 2019'!$A$2:$T$789,18,FALSE)),0,(VLOOKUP(A21,'[1]RAKENNE 2019'!$A$2:$T$789,18,FALSE)))</f>
        <v>24030</v>
      </c>
      <c r="AA21" s="12" t="str">
        <f>IF(ISERROR(VLOOKUP(A21,'[1]RAKENNE 2019'!$A$2:$T$789,20,FALSE)),0,(VLOOKUP(A21,'[1]RAKENNE 2019'!$A$2:$T$789,20,FALSE)))</f>
        <v>LTK</v>
      </c>
      <c r="AC21" s="14"/>
      <c r="AD21" s="18">
        <f t="shared" si="6"/>
        <v>-4583</v>
      </c>
      <c r="AE21" s="18">
        <f t="shared" si="6"/>
        <v>-4583</v>
      </c>
      <c r="AF21" s="18">
        <f t="shared" si="6"/>
        <v>-4583</v>
      </c>
      <c r="AG21" s="18">
        <f t="shared" si="6"/>
        <v>-4583</v>
      </c>
      <c r="AH21" s="18">
        <f t="shared" si="6"/>
        <v>-4583</v>
      </c>
      <c r="AI21" s="18">
        <f t="shared" si="6"/>
        <v>-4583</v>
      </c>
      <c r="AJ21" s="18">
        <f t="shared" si="6"/>
        <v>-4583</v>
      </c>
      <c r="AK21" s="18">
        <f t="shared" si="6"/>
        <v>-4583</v>
      </c>
      <c r="AL21" s="18">
        <f t="shared" si="6"/>
        <v>-4583</v>
      </c>
      <c r="AM21" s="18">
        <f t="shared" si="6"/>
        <v>-4583</v>
      </c>
      <c r="AN21" s="18">
        <f t="shared" si="6"/>
        <v>-4583</v>
      </c>
      <c r="AO21" s="18">
        <f t="shared" si="2"/>
        <v>-4587</v>
      </c>
      <c r="AP21" s="18">
        <f t="shared" si="7"/>
        <v>-55000</v>
      </c>
      <c r="AQ21" s="18">
        <f t="shared" si="8"/>
        <v>0</v>
      </c>
      <c r="AR21" s="18">
        <f t="shared" si="9"/>
        <v>-4583</v>
      </c>
      <c r="AT21" t="str">
        <f t="shared" si="10"/>
        <v>Post doc rah. 1/2019 BCO 0 paikkaa</v>
      </c>
      <c r="AV21" t="str">
        <f t="shared" si="11"/>
        <v/>
      </c>
      <c r="AW21">
        <v>301005</v>
      </c>
      <c r="AX21">
        <f t="shared" si="12"/>
        <v>240342</v>
      </c>
    </row>
    <row r="22" spans="1:50" x14ac:dyDescent="0.25">
      <c r="A22" s="22">
        <v>2402070</v>
      </c>
      <c r="B22" s="11" t="s">
        <v>79</v>
      </c>
      <c r="C22" s="11" t="s">
        <v>79</v>
      </c>
      <c r="F22" s="12" t="s">
        <v>96</v>
      </c>
      <c r="H22" s="13" t="s">
        <v>88</v>
      </c>
      <c r="I22" s="12">
        <v>0.5</v>
      </c>
      <c r="J22" s="12">
        <v>1</v>
      </c>
      <c r="K22" s="12">
        <v>1</v>
      </c>
      <c r="L22" s="12">
        <v>1</v>
      </c>
      <c r="N22" s="12" t="str">
        <f t="shared" si="0"/>
        <v>NN NN</v>
      </c>
      <c r="O22" s="14">
        <v>43466</v>
      </c>
      <c r="P22" s="14">
        <v>43830</v>
      </c>
      <c r="Q22" s="15">
        <f t="shared" si="3"/>
        <v>12</v>
      </c>
      <c r="R22" s="14">
        <v>43720</v>
      </c>
      <c r="S22" s="12">
        <f t="shared" si="4"/>
        <v>1</v>
      </c>
      <c r="T22" s="12" t="s">
        <v>54</v>
      </c>
      <c r="U22" s="12">
        <v>55000</v>
      </c>
      <c r="V22" s="16">
        <f t="shared" si="5"/>
        <v>55000</v>
      </c>
      <c r="W22" s="17" t="str">
        <f>IF(ISERROR(VLOOKUP(A22,'[1]RAKENNE 2019'!$A$2:$T$789,2,FALSE)),0,(VLOOKUP(A22,'[1]RAKENNE 2019'!$A$2:$T$789,2,FALSE)))</f>
        <v>Matemaattisten tieteiden tutkimusyksikkö</v>
      </c>
      <c r="X22" s="17">
        <f>IF(ISERROR(VLOOKUP(A22,'[1]RAKENNE 2019'!$A$2:$T$789,12,FALSE)),0,(VLOOKUP(A22,'[1]RAKENNE 2019'!$A$2:$T$789,12,FALSE)))</f>
        <v>240207</v>
      </c>
      <c r="Y22" s="12" t="str">
        <f>IF(ISERROR(VLOOKUP(X22,'[1]RAKENNE 2019'!$A$2:$B$789,2,FALSE)),0,(VLOOKUP(X22,'[1]RAKENNE 2019'!$A$2:$B$789,2,FALSE)))</f>
        <v>Matemaattisten tieteiden tutkimusyksikkö</v>
      </c>
      <c r="Z22" s="12">
        <f>IF(ISERROR(VLOOKUP(A22,'[1]RAKENNE 2019'!$A$2:$T$789,18,FALSE)),0,(VLOOKUP(A22,'[1]RAKENNE 2019'!$A$2:$T$789,18,FALSE)))</f>
        <v>24020</v>
      </c>
      <c r="AA22" s="12" t="str">
        <f>IF(ISERROR(VLOOKUP(A22,'[1]RAKENNE 2019'!$A$2:$T$789,20,FALSE)),0,(VLOOKUP(A22,'[1]RAKENNE 2019'!$A$2:$T$789,20,FALSE)))</f>
        <v>LuTK</v>
      </c>
      <c r="AC22" s="14"/>
      <c r="AD22" s="18">
        <f t="shared" si="6"/>
        <v>-4583</v>
      </c>
      <c r="AE22" s="18">
        <f t="shared" si="6"/>
        <v>-4583</v>
      </c>
      <c r="AF22" s="18">
        <f t="shared" si="6"/>
        <v>-4583</v>
      </c>
      <c r="AG22" s="18">
        <f t="shared" si="6"/>
        <v>-4583</v>
      </c>
      <c r="AH22" s="18">
        <f t="shared" si="6"/>
        <v>-4583</v>
      </c>
      <c r="AI22" s="18">
        <f t="shared" si="6"/>
        <v>-4583</v>
      </c>
      <c r="AJ22" s="18">
        <f t="shared" si="6"/>
        <v>-4583</v>
      </c>
      <c r="AK22" s="18">
        <f t="shared" si="6"/>
        <v>-4583</v>
      </c>
      <c r="AL22" s="18">
        <f t="shared" si="6"/>
        <v>-4583</v>
      </c>
      <c r="AM22" s="18">
        <f t="shared" si="6"/>
        <v>-4583</v>
      </c>
      <c r="AN22" s="18">
        <f t="shared" si="6"/>
        <v>-4583</v>
      </c>
      <c r="AO22" s="18">
        <f t="shared" si="2"/>
        <v>-4587</v>
      </c>
      <c r="AP22" s="18">
        <f t="shared" si="7"/>
        <v>-55000</v>
      </c>
      <c r="AQ22" s="18">
        <f t="shared" si="8"/>
        <v>0</v>
      </c>
      <c r="AR22" s="18">
        <f t="shared" si="9"/>
        <v>-4583</v>
      </c>
      <c r="AT22" t="str">
        <f t="shared" si="10"/>
        <v>Post doc rah. 1/2019 BCO 0,5 paikkaa</v>
      </c>
      <c r="AV22" t="str">
        <f t="shared" si="11"/>
        <v/>
      </c>
      <c r="AW22">
        <v>301005</v>
      </c>
      <c r="AX22">
        <f t="shared" si="12"/>
        <v>240207</v>
      </c>
    </row>
    <row r="23" spans="1:50" x14ac:dyDescent="0.25">
      <c r="A23" s="22">
        <v>2402130</v>
      </c>
      <c r="B23" s="11" t="s">
        <v>79</v>
      </c>
      <c r="C23" s="11" t="s">
        <v>79</v>
      </c>
      <c r="F23" s="12" t="s">
        <v>96</v>
      </c>
      <c r="H23" s="13" t="s">
        <v>88</v>
      </c>
      <c r="I23" s="12">
        <v>0.5</v>
      </c>
      <c r="J23" s="12">
        <v>1</v>
      </c>
      <c r="K23" s="12">
        <v>1</v>
      </c>
      <c r="L23" s="12">
        <v>1</v>
      </c>
      <c r="N23" s="12" t="str">
        <f t="shared" si="0"/>
        <v>NN NN</v>
      </c>
      <c r="O23" s="14">
        <v>43466</v>
      </c>
      <c r="P23" s="14">
        <v>43830</v>
      </c>
      <c r="Q23" s="15">
        <f t="shared" si="3"/>
        <v>12</v>
      </c>
      <c r="R23" s="14">
        <v>43720</v>
      </c>
      <c r="S23" s="12">
        <f t="shared" si="4"/>
        <v>1</v>
      </c>
      <c r="T23" s="12" t="s">
        <v>54</v>
      </c>
      <c r="U23" s="12">
        <v>55000</v>
      </c>
      <c r="V23" s="16">
        <f t="shared" si="5"/>
        <v>55000</v>
      </c>
      <c r="W23" s="17" t="str">
        <f>IF(ISERROR(VLOOKUP(A23,'[1]RAKENNE 2019'!$A$2:$T$789,2,FALSE)),0,(VLOOKUP(A23,'[1]RAKENNE 2019'!$A$2:$T$789,2,FALSE)))</f>
        <v>Ekologian ja genetiikan tutkimusyksikkö</v>
      </c>
      <c r="X23" s="17">
        <f>IF(ISERROR(VLOOKUP(A23,'[1]RAKENNE 2019'!$A$2:$T$789,12,FALSE)),0,(VLOOKUP(A23,'[1]RAKENNE 2019'!$A$2:$T$789,12,FALSE)))</f>
        <v>240213</v>
      </c>
      <c r="Y23" s="12" t="str">
        <f>IF(ISERROR(VLOOKUP(X23,'[1]RAKENNE 2019'!$A$2:$B$789,2,FALSE)),0,(VLOOKUP(X23,'[1]RAKENNE 2019'!$A$2:$B$789,2,FALSE)))</f>
        <v>Ekologian ja genetiikan tutkimusyksikkö</v>
      </c>
      <c r="Z23" s="12">
        <f>IF(ISERROR(VLOOKUP(A23,'[1]RAKENNE 2019'!$A$2:$T$789,18,FALSE)),0,(VLOOKUP(A23,'[1]RAKENNE 2019'!$A$2:$T$789,18,FALSE)))</f>
        <v>24020</v>
      </c>
      <c r="AA23" s="12" t="str">
        <f>IF(ISERROR(VLOOKUP(A23,'[1]RAKENNE 2019'!$A$2:$T$789,20,FALSE)),0,(VLOOKUP(A23,'[1]RAKENNE 2019'!$A$2:$T$789,20,FALSE)))</f>
        <v>LuTK</v>
      </c>
      <c r="AC23" s="14"/>
      <c r="AD23" s="18">
        <f t="shared" si="6"/>
        <v>-4583</v>
      </c>
      <c r="AE23" s="18">
        <f t="shared" si="6"/>
        <v>-4583</v>
      </c>
      <c r="AF23" s="18">
        <f t="shared" si="6"/>
        <v>-4583</v>
      </c>
      <c r="AG23" s="18">
        <f t="shared" si="6"/>
        <v>-4583</v>
      </c>
      <c r="AH23" s="18">
        <f t="shared" si="6"/>
        <v>-4583</v>
      </c>
      <c r="AI23" s="18">
        <f t="shared" si="6"/>
        <v>-4583</v>
      </c>
      <c r="AJ23" s="18">
        <f t="shared" si="6"/>
        <v>-4583</v>
      </c>
      <c r="AK23" s="18">
        <f t="shared" si="6"/>
        <v>-4583</v>
      </c>
      <c r="AL23" s="18">
        <f t="shared" si="6"/>
        <v>-4583</v>
      </c>
      <c r="AM23" s="18">
        <f t="shared" si="6"/>
        <v>-4583</v>
      </c>
      <c r="AN23" s="18">
        <f t="shared" si="6"/>
        <v>-4583</v>
      </c>
      <c r="AO23" s="18">
        <f t="shared" si="2"/>
        <v>-4587</v>
      </c>
      <c r="AP23" s="18">
        <f t="shared" si="7"/>
        <v>-55000</v>
      </c>
      <c r="AQ23" s="18">
        <f t="shared" si="8"/>
        <v>0</v>
      </c>
      <c r="AR23" s="18">
        <f t="shared" si="9"/>
        <v>-4583</v>
      </c>
      <c r="AT23" t="str">
        <f t="shared" si="10"/>
        <v>Post doc rah. 1/2019 BCO 0,5 paikkaa</v>
      </c>
      <c r="AV23" t="str">
        <f t="shared" si="11"/>
        <v/>
      </c>
      <c r="AW23">
        <v>301005</v>
      </c>
      <c r="AX23">
        <f t="shared" si="12"/>
        <v>240213</v>
      </c>
    </row>
    <row r="24" spans="1:50" x14ac:dyDescent="0.25">
      <c r="A24" s="22">
        <v>2403370</v>
      </c>
      <c r="B24" s="11" t="s">
        <v>79</v>
      </c>
      <c r="C24" s="11" t="s">
        <v>79</v>
      </c>
      <c r="F24" s="12" t="s">
        <v>97</v>
      </c>
      <c r="H24" s="13" t="s">
        <v>88</v>
      </c>
      <c r="I24" s="12">
        <v>1</v>
      </c>
      <c r="J24" s="12">
        <v>1</v>
      </c>
      <c r="K24" s="12">
        <v>1</v>
      </c>
      <c r="L24" s="12">
        <v>1</v>
      </c>
      <c r="N24" s="12" t="str">
        <f t="shared" si="0"/>
        <v>NN NN</v>
      </c>
      <c r="O24" s="14">
        <v>43466</v>
      </c>
      <c r="P24" s="14">
        <v>43830</v>
      </c>
      <c r="Q24" s="15">
        <f t="shared" si="3"/>
        <v>12</v>
      </c>
      <c r="R24" s="14">
        <v>43720</v>
      </c>
      <c r="S24" s="12">
        <f t="shared" si="4"/>
        <v>1</v>
      </c>
      <c r="T24" s="12" t="s">
        <v>54</v>
      </c>
      <c r="U24" s="12">
        <v>55000</v>
      </c>
      <c r="V24" s="16">
        <f t="shared" si="5"/>
        <v>55000</v>
      </c>
      <c r="W24" s="17" t="str">
        <f>IF(ISERROR(VLOOKUP(A24,'[1]RAKENNE 2019'!$A$2:$T$789,2,FALSE)),0,(VLOOKUP(A24,'[1]RAKENNE 2019'!$A$2:$T$789,2,FALSE)))</f>
        <v>PEDEGO-tutkimusyksikkö</v>
      </c>
      <c r="X24" s="17">
        <f>IF(ISERROR(VLOOKUP(A24,'[1]RAKENNE 2019'!$A$2:$T$789,12,FALSE)),0,(VLOOKUP(A24,'[1]RAKENNE 2019'!$A$2:$T$789,12,FALSE)))</f>
        <v>240337</v>
      </c>
      <c r="Y24" s="12" t="str">
        <f>IF(ISERROR(VLOOKUP(X24,'[1]RAKENNE 2019'!$A$2:$B$789,2,FALSE)),0,(VLOOKUP(X24,'[1]RAKENNE 2019'!$A$2:$B$789,2,FALSE)))</f>
        <v>PEDEGO-tutkimusyksikkö</v>
      </c>
      <c r="Z24" s="12">
        <f>IF(ISERROR(VLOOKUP(A24,'[1]RAKENNE 2019'!$A$2:$T$789,18,FALSE)),0,(VLOOKUP(A24,'[1]RAKENNE 2019'!$A$2:$T$789,18,FALSE)))</f>
        <v>24030</v>
      </c>
      <c r="AA24" s="12" t="str">
        <f>IF(ISERROR(VLOOKUP(A24,'[1]RAKENNE 2019'!$A$2:$T$789,20,FALSE)),0,(VLOOKUP(A24,'[1]RAKENNE 2019'!$A$2:$T$789,20,FALSE)))</f>
        <v>LTK</v>
      </c>
      <c r="AC24" s="14"/>
      <c r="AD24" s="18">
        <f t="shared" si="6"/>
        <v>-4583</v>
      </c>
      <c r="AE24" s="18">
        <f t="shared" si="6"/>
        <v>-4583</v>
      </c>
      <c r="AF24" s="18">
        <f t="shared" si="6"/>
        <v>-4583</v>
      </c>
      <c r="AG24" s="18">
        <f t="shared" si="6"/>
        <v>-4583</v>
      </c>
      <c r="AH24" s="18">
        <f t="shared" si="6"/>
        <v>-4583</v>
      </c>
      <c r="AI24" s="18">
        <f t="shared" si="6"/>
        <v>-4583</v>
      </c>
      <c r="AJ24" s="18">
        <f t="shared" si="6"/>
        <v>-4583</v>
      </c>
      <c r="AK24" s="18">
        <f t="shared" si="6"/>
        <v>-4583</v>
      </c>
      <c r="AL24" s="18">
        <f t="shared" si="6"/>
        <v>-4583</v>
      </c>
      <c r="AM24" s="18">
        <f t="shared" si="6"/>
        <v>-4583</v>
      </c>
      <c r="AN24" s="18">
        <f t="shared" si="6"/>
        <v>-4583</v>
      </c>
      <c r="AO24" s="18">
        <f t="shared" si="2"/>
        <v>-4587</v>
      </c>
      <c r="AP24" s="18">
        <f t="shared" si="7"/>
        <v>-55000</v>
      </c>
      <c r="AQ24" s="18">
        <f t="shared" si="8"/>
        <v>0</v>
      </c>
      <c r="AR24" s="18">
        <f t="shared" si="9"/>
        <v>-4583</v>
      </c>
      <c r="AT24" t="str">
        <f t="shared" si="10"/>
        <v>Post doc rah. 1/2019 BCO 1 paikkaa</v>
      </c>
      <c r="AV24" t="str">
        <f t="shared" si="11"/>
        <v/>
      </c>
      <c r="AW24">
        <v>301005</v>
      </c>
      <c r="AX24">
        <f t="shared" si="12"/>
        <v>240337</v>
      </c>
    </row>
    <row r="25" spans="1:50" x14ac:dyDescent="0.25">
      <c r="A25" s="22">
        <v>2402730</v>
      </c>
      <c r="B25" s="11" t="s">
        <v>79</v>
      </c>
      <c r="C25" s="11" t="s">
        <v>79</v>
      </c>
      <c r="F25" s="12" t="s">
        <v>98</v>
      </c>
      <c r="H25" s="13" t="s">
        <v>88</v>
      </c>
      <c r="I25" s="12">
        <v>1</v>
      </c>
      <c r="J25" s="12">
        <v>1</v>
      </c>
      <c r="K25" s="12">
        <v>1</v>
      </c>
      <c r="L25" s="12">
        <v>1</v>
      </c>
      <c r="N25" s="12" t="str">
        <f t="shared" si="0"/>
        <v>NN NN</v>
      </c>
      <c r="O25" s="14">
        <v>43466</v>
      </c>
      <c r="P25" s="14">
        <v>43830</v>
      </c>
      <c r="Q25" s="15">
        <f t="shared" si="3"/>
        <v>12</v>
      </c>
      <c r="R25" s="14">
        <v>43720</v>
      </c>
      <c r="S25" s="12">
        <f t="shared" si="4"/>
        <v>1</v>
      </c>
      <c r="T25" s="12" t="s">
        <v>54</v>
      </c>
      <c r="U25" s="12">
        <v>55000</v>
      </c>
      <c r="V25" s="16">
        <f t="shared" si="5"/>
        <v>55000</v>
      </c>
      <c r="W25" s="17" t="str">
        <f>IF(ISERROR(VLOOKUP(A25,'[1]RAKENNE 2019'!$A$2:$T$789,2,FALSE)),0,(VLOOKUP(A25,'[1]RAKENNE 2019'!$A$2:$T$789,2,FALSE)))</f>
        <v>Organogenesis</v>
      </c>
      <c r="X25" s="17">
        <f>IF(ISERROR(VLOOKUP(A25,'[1]RAKENNE 2019'!$A$2:$T$789,12,FALSE)),0,(VLOOKUP(A25,'[1]RAKENNE 2019'!$A$2:$T$789,12,FALSE)))</f>
        <v>240273</v>
      </c>
      <c r="Y25" s="12" t="str">
        <f>IF(ISERROR(VLOOKUP(X25,'[1]RAKENNE 2019'!$A$2:$B$789,2,FALSE)),0,(VLOOKUP(X25,'[1]RAKENNE 2019'!$A$2:$B$789,2,FALSE)))</f>
        <v>Organogenesis</v>
      </c>
      <c r="Z25" s="12">
        <f>IF(ISERROR(VLOOKUP(A25,'[1]RAKENNE 2019'!$A$2:$T$789,18,FALSE)),0,(VLOOKUP(A25,'[1]RAKENNE 2019'!$A$2:$T$789,18,FALSE)))</f>
        <v>24031</v>
      </c>
      <c r="AA25" s="12" t="str">
        <f>IF(ISERROR(VLOOKUP(A25,'[1]RAKENNE 2019'!$A$2:$T$789,20,FALSE)),0,(VLOOKUP(A25,'[1]RAKENNE 2019'!$A$2:$T$789,20,FALSE)))</f>
        <v>BMTK</v>
      </c>
      <c r="AC25" s="14"/>
      <c r="AD25" s="18">
        <f t="shared" si="6"/>
        <v>-4583</v>
      </c>
      <c r="AE25" s="18">
        <f t="shared" si="6"/>
        <v>-4583</v>
      </c>
      <c r="AF25" s="18">
        <f t="shared" si="6"/>
        <v>-4583</v>
      </c>
      <c r="AG25" s="18">
        <f t="shared" si="6"/>
        <v>-4583</v>
      </c>
      <c r="AH25" s="18">
        <f t="shared" si="6"/>
        <v>-4583</v>
      </c>
      <c r="AI25" s="18">
        <f t="shared" si="6"/>
        <v>-4583</v>
      </c>
      <c r="AJ25" s="18">
        <f t="shared" si="6"/>
        <v>-4583</v>
      </c>
      <c r="AK25" s="18">
        <f t="shared" si="6"/>
        <v>-4583</v>
      </c>
      <c r="AL25" s="18">
        <f t="shared" si="6"/>
        <v>-4583</v>
      </c>
      <c r="AM25" s="18">
        <f t="shared" si="6"/>
        <v>-4583</v>
      </c>
      <c r="AN25" s="18">
        <f t="shared" si="6"/>
        <v>-4583</v>
      </c>
      <c r="AO25" s="18">
        <f t="shared" si="2"/>
        <v>-4587</v>
      </c>
      <c r="AP25" s="18">
        <f t="shared" si="7"/>
        <v>-55000</v>
      </c>
      <c r="AQ25" s="18">
        <f t="shared" si="8"/>
        <v>0</v>
      </c>
      <c r="AR25" s="18">
        <f t="shared" si="9"/>
        <v>-4583</v>
      </c>
      <c r="AT25" t="str">
        <f t="shared" si="10"/>
        <v>Post doc rah. 1/2019 BCO 1 paikkaa</v>
      </c>
      <c r="AV25" t="str">
        <f t="shared" si="11"/>
        <v/>
      </c>
      <c r="AW25">
        <v>301005</v>
      </c>
      <c r="AX25">
        <f t="shared" si="12"/>
        <v>240273</v>
      </c>
    </row>
    <row r="26" spans="1:50" x14ac:dyDescent="0.25">
      <c r="A26" s="22">
        <v>2402740</v>
      </c>
      <c r="B26" s="11" t="s">
        <v>79</v>
      </c>
      <c r="C26" s="11" t="s">
        <v>79</v>
      </c>
      <c r="F26" s="12" t="s">
        <v>99</v>
      </c>
      <c r="H26" s="13" t="s">
        <v>88</v>
      </c>
      <c r="I26" s="12">
        <v>1</v>
      </c>
      <c r="J26" s="12">
        <v>1</v>
      </c>
      <c r="K26" s="12">
        <v>1</v>
      </c>
      <c r="L26" s="12">
        <v>1</v>
      </c>
      <c r="N26" s="12" t="str">
        <f t="shared" si="0"/>
        <v>NN NN</v>
      </c>
      <c r="O26" s="14">
        <v>43466</v>
      </c>
      <c r="P26" s="14">
        <v>43830</v>
      </c>
      <c r="Q26" s="15">
        <f t="shared" si="3"/>
        <v>12</v>
      </c>
      <c r="R26" s="14">
        <v>43720</v>
      </c>
      <c r="S26" s="12">
        <f t="shared" si="4"/>
        <v>1</v>
      </c>
      <c r="T26" s="12" t="s">
        <v>54</v>
      </c>
      <c r="U26" s="12">
        <v>55000</v>
      </c>
      <c r="V26" s="16">
        <f t="shared" si="5"/>
        <v>55000</v>
      </c>
      <c r="W26" s="17" t="str">
        <f>IF(ISERROR(VLOOKUP(A26,'[1]RAKENNE 2019'!$A$2:$T$789,2,FALSE)),0,(VLOOKUP(A26,'[1]RAKENNE 2019'!$A$2:$T$789,2,FALSE)))</f>
        <v>Cancer Genomics</v>
      </c>
      <c r="X26" s="17">
        <f>IF(ISERROR(VLOOKUP(A26,'[1]RAKENNE 2019'!$A$2:$T$789,12,FALSE)),0,(VLOOKUP(A26,'[1]RAKENNE 2019'!$A$2:$T$789,12,FALSE)))</f>
        <v>240274</v>
      </c>
      <c r="Y26" s="12" t="str">
        <f>IF(ISERROR(VLOOKUP(X26,'[1]RAKENNE 2019'!$A$2:$B$789,2,FALSE)),0,(VLOOKUP(X26,'[1]RAKENNE 2019'!$A$2:$B$789,2,FALSE)))</f>
        <v>Cancer Genomics</v>
      </c>
      <c r="Z26" s="12">
        <f>IF(ISERROR(VLOOKUP(A26,'[1]RAKENNE 2019'!$A$2:$T$789,18,FALSE)),0,(VLOOKUP(A26,'[1]RAKENNE 2019'!$A$2:$T$789,18,FALSE)))</f>
        <v>24031</v>
      </c>
      <c r="AA26" s="12" t="str">
        <f>IF(ISERROR(VLOOKUP(A26,'[1]RAKENNE 2019'!$A$2:$T$789,20,FALSE)),0,(VLOOKUP(A26,'[1]RAKENNE 2019'!$A$2:$T$789,20,FALSE)))</f>
        <v>BMTK</v>
      </c>
      <c r="AC26" s="14"/>
      <c r="AD26" s="18">
        <f t="shared" si="6"/>
        <v>-4583</v>
      </c>
      <c r="AE26" s="18">
        <f t="shared" si="6"/>
        <v>-4583</v>
      </c>
      <c r="AF26" s="18">
        <f t="shared" si="6"/>
        <v>-4583</v>
      </c>
      <c r="AG26" s="18">
        <f t="shared" si="6"/>
        <v>-4583</v>
      </c>
      <c r="AH26" s="18">
        <f t="shared" si="6"/>
        <v>-4583</v>
      </c>
      <c r="AI26" s="18">
        <f t="shared" si="6"/>
        <v>-4583</v>
      </c>
      <c r="AJ26" s="18">
        <f t="shared" si="6"/>
        <v>-4583</v>
      </c>
      <c r="AK26" s="18">
        <f t="shared" si="6"/>
        <v>-4583</v>
      </c>
      <c r="AL26" s="18">
        <f t="shared" si="6"/>
        <v>-4583</v>
      </c>
      <c r="AM26" s="18">
        <f t="shared" si="6"/>
        <v>-4583</v>
      </c>
      <c r="AN26" s="18">
        <f t="shared" si="6"/>
        <v>-4583</v>
      </c>
      <c r="AO26" s="18">
        <f t="shared" si="2"/>
        <v>-4587</v>
      </c>
      <c r="AP26" s="18">
        <f t="shared" si="7"/>
        <v>-55000</v>
      </c>
      <c r="AQ26" s="18">
        <f t="shared" si="8"/>
        <v>0</v>
      </c>
      <c r="AR26" s="18">
        <f t="shared" si="9"/>
        <v>-4583</v>
      </c>
      <c r="AT26" t="str">
        <f t="shared" si="10"/>
        <v>Post doc rah. 1/2019 BCO 1 paikkaa</v>
      </c>
      <c r="AV26" t="str">
        <f t="shared" si="11"/>
        <v/>
      </c>
      <c r="AW26">
        <v>301005</v>
      </c>
      <c r="AX26">
        <f t="shared" si="12"/>
        <v>240274</v>
      </c>
    </row>
    <row r="27" spans="1:50" x14ac:dyDescent="0.25">
      <c r="A27" s="22">
        <v>2403410</v>
      </c>
      <c r="B27" s="11" t="s">
        <v>100</v>
      </c>
      <c r="C27" s="11" t="s">
        <v>101</v>
      </c>
      <c r="F27" s="12" t="s">
        <v>102</v>
      </c>
      <c r="H27" s="13" t="s">
        <v>88</v>
      </c>
      <c r="I27" s="12">
        <v>1</v>
      </c>
      <c r="J27" s="12">
        <v>1</v>
      </c>
      <c r="K27" s="12">
        <v>1</v>
      </c>
      <c r="L27" s="12">
        <v>1</v>
      </c>
      <c r="N27" s="12" t="str">
        <f t="shared" si="0"/>
        <v>Peltoketo Hellevi</v>
      </c>
      <c r="O27" s="14">
        <v>43466</v>
      </c>
      <c r="P27" s="14">
        <v>43830</v>
      </c>
      <c r="Q27" s="15">
        <f t="shared" si="3"/>
        <v>12</v>
      </c>
      <c r="R27" s="14">
        <v>43720</v>
      </c>
      <c r="S27" s="12">
        <f t="shared" si="4"/>
        <v>1</v>
      </c>
      <c r="T27" s="12" t="s">
        <v>54</v>
      </c>
      <c r="U27" s="12">
        <v>55000</v>
      </c>
      <c r="V27" s="16">
        <f t="shared" si="5"/>
        <v>55000</v>
      </c>
      <c r="W27" s="17" t="str">
        <f>IF(ISERROR(VLOOKUP(A27,'[1]RAKENNE 2019'!$A$2:$T$789,2,FALSE)),0,(VLOOKUP(A27,'[1]RAKENNE 2019'!$A$2:$T$789,2,FALSE)))</f>
        <v>Syövän ja translationaalisen lääketieteen tutkimyksikkö</v>
      </c>
      <c r="X27" s="17">
        <f>IF(ISERROR(VLOOKUP(A27,'[1]RAKENNE 2019'!$A$2:$T$789,12,FALSE)),0,(VLOOKUP(A27,'[1]RAKENNE 2019'!$A$2:$T$789,12,FALSE)))</f>
        <v>240341</v>
      </c>
      <c r="Y27" s="12" t="str">
        <f>IF(ISERROR(VLOOKUP(X27,'[1]RAKENNE 2019'!$A$2:$B$789,2,FALSE)),0,(VLOOKUP(X27,'[1]RAKENNE 2019'!$A$2:$B$789,2,FALSE)))</f>
        <v>Syövän ja translationaalisen lääketieteen tutkimyksikkö</v>
      </c>
      <c r="Z27" s="12">
        <f>IF(ISERROR(VLOOKUP(A27,'[1]RAKENNE 2019'!$A$2:$T$789,18,FALSE)),0,(VLOOKUP(A27,'[1]RAKENNE 2019'!$A$2:$T$789,18,FALSE)))</f>
        <v>24030</v>
      </c>
      <c r="AA27" s="12" t="str">
        <f>IF(ISERROR(VLOOKUP(A27,'[1]RAKENNE 2019'!$A$2:$T$789,20,FALSE)),0,(VLOOKUP(A27,'[1]RAKENNE 2019'!$A$2:$T$789,20,FALSE)))</f>
        <v>LTK</v>
      </c>
      <c r="AC27" s="14"/>
      <c r="AD27" s="18">
        <f t="shared" si="6"/>
        <v>-4583</v>
      </c>
      <c r="AE27" s="18">
        <f t="shared" si="6"/>
        <v>-4583</v>
      </c>
      <c r="AF27" s="18">
        <f t="shared" si="6"/>
        <v>-4583</v>
      </c>
      <c r="AG27" s="18">
        <f t="shared" si="6"/>
        <v>-4583</v>
      </c>
      <c r="AH27" s="18">
        <f t="shared" si="6"/>
        <v>-4583</v>
      </c>
      <c r="AI27" s="18">
        <f t="shared" si="6"/>
        <v>-4583</v>
      </c>
      <c r="AJ27" s="18">
        <f t="shared" si="6"/>
        <v>-4583</v>
      </c>
      <c r="AK27" s="18">
        <f t="shared" si="6"/>
        <v>-4583</v>
      </c>
      <c r="AL27" s="18">
        <f t="shared" si="6"/>
        <v>-4583</v>
      </c>
      <c r="AM27" s="18">
        <f t="shared" si="6"/>
        <v>-4583</v>
      </c>
      <c r="AN27" s="18">
        <f t="shared" si="6"/>
        <v>-4583</v>
      </c>
      <c r="AO27" s="18">
        <f t="shared" si="2"/>
        <v>-4587</v>
      </c>
      <c r="AP27" s="18">
        <f t="shared" si="7"/>
        <v>-55000</v>
      </c>
      <c r="AQ27" s="18">
        <f t="shared" si="8"/>
        <v>0</v>
      </c>
      <c r="AR27" s="18">
        <f t="shared" si="9"/>
        <v>-4583</v>
      </c>
      <c r="AT27" t="str">
        <f t="shared" si="10"/>
        <v>Post doc rah. 1/2019 BCO 1 paikkaa</v>
      </c>
      <c r="AV27" t="str">
        <f t="shared" si="11"/>
        <v/>
      </c>
      <c r="AW27">
        <v>301005</v>
      </c>
      <c r="AX27">
        <f t="shared" si="12"/>
        <v>240341</v>
      </c>
    </row>
    <row r="28" spans="1:50" x14ac:dyDescent="0.25">
      <c r="A28" s="22">
        <v>2402720</v>
      </c>
      <c r="B28" s="11" t="s">
        <v>79</v>
      </c>
      <c r="C28" s="11" t="s">
        <v>79</v>
      </c>
      <c r="F28" s="12" t="s">
        <v>103</v>
      </c>
      <c r="H28" s="13" t="s">
        <v>88</v>
      </c>
      <c r="I28" s="12">
        <v>1</v>
      </c>
      <c r="J28" s="12">
        <v>1</v>
      </c>
      <c r="K28" s="12">
        <v>1</v>
      </c>
      <c r="L28" s="12">
        <v>1</v>
      </c>
      <c r="N28" s="12" t="str">
        <f t="shared" si="0"/>
        <v>NN NN</v>
      </c>
      <c r="O28" s="14">
        <v>43466</v>
      </c>
      <c r="P28" s="14">
        <v>43830</v>
      </c>
      <c r="Q28" s="15">
        <f t="shared" si="3"/>
        <v>12</v>
      </c>
      <c r="R28" s="14">
        <v>43720</v>
      </c>
      <c r="S28" s="12">
        <f t="shared" si="4"/>
        <v>1</v>
      </c>
      <c r="T28" s="12" t="s">
        <v>54</v>
      </c>
      <c r="U28" s="12">
        <v>55000</v>
      </c>
      <c r="V28" s="16">
        <f t="shared" si="5"/>
        <v>55000</v>
      </c>
      <c r="W28" s="17" t="str">
        <f>IF(ISERROR(VLOOKUP(A28,'[1]RAKENNE 2019'!$A$2:$T$789,2,FALSE)),0,(VLOOKUP(A28,'[1]RAKENNE 2019'!$A$2:$T$789,2,FALSE)))</f>
        <v>Protein folding</v>
      </c>
      <c r="X28" s="17">
        <f>IF(ISERROR(VLOOKUP(A28,'[1]RAKENNE 2019'!$A$2:$T$789,12,FALSE)),0,(VLOOKUP(A28,'[1]RAKENNE 2019'!$A$2:$T$789,12,FALSE)))</f>
        <v>240272</v>
      </c>
      <c r="Y28" s="12" t="str">
        <f>IF(ISERROR(VLOOKUP(X28,'[1]RAKENNE 2019'!$A$2:$B$789,2,FALSE)),0,(VLOOKUP(X28,'[1]RAKENNE 2019'!$A$2:$B$789,2,FALSE)))</f>
        <v>Protein folding</v>
      </c>
      <c r="Z28" s="12">
        <f>IF(ISERROR(VLOOKUP(A28,'[1]RAKENNE 2019'!$A$2:$T$789,18,FALSE)),0,(VLOOKUP(A28,'[1]RAKENNE 2019'!$A$2:$T$789,18,FALSE)))</f>
        <v>24031</v>
      </c>
      <c r="AA28" s="12" t="str">
        <f>IF(ISERROR(VLOOKUP(A28,'[1]RAKENNE 2019'!$A$2:$T$789,20,FALSE)),0,(VLOOKUP(A28,'[1]RAKENNE 2019'!$A$2:$T$789,20,FALSE)))</f>
        <v>BMTK</v>
      </c>
      <c r="AC28" s="14"/>
      <c r="AD28" s="18">
        <f t="shared" si="6"/>
        <v>-4583</v>
      </c>
      <c r="AE28" s="18">
        <f t="shared" si="6"/>
        <v>-4583</v>
      </c>
      <c r="AF28" s="18">
        <f t="shared" si="6"/>
        <v>-4583</v>
      </c>
      <c r="AG28" s="18">
        <f t="shared" si="6"/>
        <v>-4583</v>
      </c>
      <c r="AH28" s="18">
        <f t="shared" si="6"/>
        <v>-4583</v>
      </c>
      <c r="AI28" s="18">
        <f t="shared" si="6"/>
        <v>-4583</v>
      </c>
      <c r="AJ28" s="18">
        <f t="shared" si="6"/>
        <v>-4583</v>
      </c>
      <c r="AK28" s="18">
        <f t="shared" si="6"/>
        <v>-4583</v>
      </c>
      <c r="AL28" s="18">
        <f t="shared" si="6"/>
        <v>-4583</v>
      </c>
      <c r="AM28" s="18">
        <f t="shared" si="6"/>
        <v>-4583</v>
      </c>
      <c r="AN28" s="18">
        <f t="shared" si="6"/>
        <v>-4583</v>
      </c>
      <c r="AO28" s="18">
        <f t="shared" si="2"/>
        <v>-4587</v>
      </c>
      <c r="AP28" s="18">
        <f t="shared" si="7"/>
        <v>-55000</v>
      </c>
      <c r="AQ28" s="18">
        <f t="shared" si="8"/>
        <v>0</v>
      </c>
      <c r="AR28" s="18">
        <f t="shared" si="9"/>
        <v>-4583</v>
      </c>
      <c r="AT28" t="str">
        <f t="shared" si="10"/>
        <v>Post doc rah. 1/2019 BCO 1 paikkaa</v>
      </c>
      <c r="AV28" t="str">
        <f t="shared" si="11"/>
        <v/>
      </c>
      <c r="AW28">
        <v>301005</v>
      </c>
      <c r="AX28">
        <f t="shared" si="12"/>
        <v>240272</v>
      </c>
    </row>
    <row r="29" spans="1:50" x14ac:dyDescent="0.25">
      <c r="A29" s="22">
        <v>2402750</v>
      </c>
      <c r="B29" s="11" t="s">
        <v>79</v>
      </c>
      <c r="C29" s="11" t="s">
        <v>79</v>
      </c>
      <c r="F29" s="12" t="s">
        <v>104</v>
      </c>
      <c r="H29" s="13" t="s">
        <v>88</v>
      </c>
      <c r="I29" s="12">
        <v>1</v>
      </c>
      <c r="J29" s="12">
        <v>1</v>
      </c>
      <c r="K29" s="12">
        <v>1</v>
      </c>
      <c r="L29" s="12">
        <v>1</v>
      </c>
      <c r="N29" s="12" t="str">
        <f t="shared" si="0"/>
        <v>NN NN</v>
      </c>
      <c r="O29" s="14">
        <v>43466</v>
      </c>
      <c r="P29" s="14">
        <v>43830</v>
      </c>
      <c r="Q29" s="15">
        <f t="shared" si="3"/>
        <v>12</v>
      </c>
      <c r="R29" s="14">
        <v>43720</v>
      </c>
      <c r="S29" s="12">
        <f t="shared" si="4"/>
        <v>1</v>
      </c>
      <c r="T29" s="12" t="s">
        <v>54</v>
      </c>
      <c r="U29" s="12">
        <v>55000</v>
      </c>
      <c r="V29" s="16">
        <f t="shared" si="5"/>
        <v>55000</v>
      </c>
      <c r="W29" s="17" t="str">
        <f>IF(ISERROR(VLOOKUP(A29,'[1]RAKENNE 2019'!$A$2:$T$789,2,FALSE)),0,(VLOOKUP(A29,'[1]RAKENNE 2019'!$A$2:$T$789,2,FALSE)))</f>
        <v>Structural enzymology</v>
      </c>
      <c r="X29" s="17">
        <f>IF(ISERROR(VLOOKUP(A29,'[1]RAKENNE 2019'!$A$2:$T$789,12,FALSE)),0,(VLOOKUP(A29,'[1]RAKENNE 2019'!$A$2:$T$789,12,FALSE)))</f>
        <v>240275</v>
      </c>
      <c r="Y29" s="12" t="str">
        <f>IF(ISERROR(VLOOKUP(X29,'[1]RAKENNE 2019'!$A$2:$B$789,2,FALSE)),0,(VLOOKUP(X29,'[1]RAKENNE 2019'!$A$2:$B$789,2,FALSE)))</f>
        <v>Structural enzymology</v>
      </c>
      <c r="Z29" s="12">
        <f>IF(ISERROR(VLOOKUP(A29,'[1]RAKENNE 2019'!$A$2:$T$789,18,FALSE)),0,(VLOOKUP(A29,'[1]RAKENNE 2019'!$A$2:$T$789,18,FALSE)))</f>
        <v>24031</v>
      </c>
      <c r="AA29" s="12" t="str">
        <f>IF(ISERROR(VLOOKUP(A29,'[1]RAKENNE 2019'!$A$2:$T$789,20,FALSE)),0,(VLOOKUP(A29,'[1]RAKENNE 2019'!$A$2:$T$789,20,FALSE)))</f>
        <v>BMTK</v>
      </c>
      <c r="AC29" s="14"/>
      <c r="AD29" s="18">
        <f t="shared" si="6"/>
        <v>-4583</v>
      </c>
      <c r="AE29" s="18">
        <f t="shared" si="6"/>
        <v>-4583</v>
      </c>
      <c r="AF29" s="18">
        <f t="shared" si="6"/>
        <v>-4583</v>
      </c>
      <c r="AG29" s="18">
        <f t="shared" si="6"/>
        <v>-4583</v>
      </c>
      <c r="AH29" s="18">
        <f t="shared" si="6"/>
        <v>-4583</v>
      </c>
      <c r="AI29" s="18">
        <f t="shared" si="6"/>
        <v>-4583</v>
      </c>
      <c r="AJ29" s="18">
        <f t="shared" si="6"/>
        <v>-4583</v>
      </c>
      <c r="AK29" s="18">
        <f t="shared" si="6"/>
        <v>-4583</v>
      </c>
      <c r="AL29" s="18">
        <f t="shared" si="6"/>
        <v>-4583</v>
      </c>
      <c r="AM29" s="18">
        <f t="shared" si="6"/>
        <v>-4583</v>
      </c>
      <c r="AN29" s="18">
        <f t="shared" si="6"/>
        <v>-4583</v>
      </c>
      <c r="AO29" s="18">
        <f t="shared" si="2"/>
        <v>-4587</v>
      </c>
      <c r="AP29" s="18">
        <f t="shared" si="7"/>
        <v>-55000</v>
      </c>
      <c r="AQ29" s="18">
        <f t="shared" si="8"/>
        <v>0</v>
      </c>
      <c r="AR29" s="18">
        <f t="shared" si="9"/>
        <v>-4583</v>
      </c>
      <c r="AT29" t="str">
        <f t="shared" si="10"/>
        <v>Post doc rah. 1/2019 BCO 1 paikkaa</v>
      </c>
      <c r="AV29" t="str">
        <f t="shared" si="11"/>
        <v/>
      </c>
      <c r="AW29">
        <v>301005</v>
      </c>
      <c r="AX29">
        <f t="shared" si="12"/>
        <v>240275</v>
      </c>
    </row>
    <row r="30" spans="1:50" x14ac:dyDescent="0.25">
      <c r="A30" s="22">
        <v>2403410</v>
      </c>
      <c r="B30" s="11" t="s">
        <v>105</v>
      </c>
      <c r="C30" s="11" t="s">
        <v>106</v>
      </c>
      <c r="F30" s="12" t="s">
        <v>107</v>
      </c>
      <c r="H30" s="13" t="s">
        <v>88</v>
      </c>
      <c r="I30" s="12">
        <v>1</v>
      </c>
      <c r="J30" s="12">
        <v>1</v>
      </c>
      <c r="K30" s="12">
        <v>1</v>
      </c>
      <c r="L30" s="12">
        <v>1</v>
      </c>
      <c r="N30" s="12" t="str">
        <f t="shared" si="0"/>
        <v>Korvala Johanna</v>
      </c>
      <c r="O30" s="14">
        <v>43466</v>
      </c>
      <c r="P30" s="14">
        <v>43830</v>
      </c>
      <c r="Q30" s="15">
        <f t="shared" si="3"/>
        <v>12</v>
      </c>
      <c r="R30" s="14">
        <v>43720</v>
      </c>
      <c r="S30" s="12">
        <f t="shared" si="4"/>
        <v>1</v>
      </c>
      <c r="T30" s="12" t="s">
        <v>54</v>
      </c>
      <c r="U30" s="12">
        <v>55000</v>
      </c>
      <c r="V30" s="16">
        <f t="shared" si="5"/>
        <v>55000</v>
      </c>
      <c r="W30" s="17" t="str">
        <f>IF(ISERROR(VLOOKUP(A30,'[1]RAKENNE 2019'!$A$2:$T$789,2,FALSE)),0,(VLOOKUP(A30,'[1]RAKENNE 2019'!$A$2:$T$789,2,FALSE)))</f>
        <v>Syövän ja translationaalisen lääketieteen tutkimyksikkö</v>
      </c>
      <c r="X30" s="17">
        <f>IF(ISERROR(VLOOKUP(A30,'[1]RAKENNE 2019'!$A$2:$T$789,12,FALSE)),0,(VLOOKUP(A30,'[1]RAKENNE 2019'!$A$2:$T$789,12,FALSE)))</f>
        <v>240341</v>
      </c>
      <c r="Y30" s="12" t="str">
        <f>IF(ISERROR(VLOOKUP(X30,'[1]RAKENNE 2019'!$A$2:$B$789,2,FALSE)),0,(VLOOKUP(X30,'[1]RAKENNE 2019'!$A$2:$B$789,2,FALSE)))</f>
        <v>Syövän ja translationaalisen lääketieteen tutkimyksikkö</v>
      </c>
      <c r="Z30" s="12">
        <f>IF(ISERROR(VLOOKUP(A30,'[1]RAKENNE 2019'!$A$2:$T$789,18,FALSE)),0,(VLOOKUP(A30,'[1]RAKENNE 2019'!$A$2:$T$789,18,FALSE)))</f>
        <v>24030</v>
      </c>
      <c r="AA30" s="12" t="str">
        <f>IF(ISERROR(VLOOKUP(A30,'[1]RAKENNE 2019'!$A$2:$T$789,20,FALSE)),0,(VLOOKUP(A30,'[1]RAKENNE 2019'!$A$2:$T$789,20,FALSE)))</f>
        <v>LTK</v>
      </c>
      <c r="AC30" s="14"/>
      <c r="AD30" s="18">
        <f t="shared" si="6"/>
        <v>-4583</v>
      </c>
      <c r="AE30" s="18">
        <f t="shared" si="6"/>
        <v>-4583</v>
      </c>
      <c r="AF30" s="18">
        <f t="shared" si="6"/>
        <v>-4583</v>
      </c>
      <c r="AG30" s="18">
        <f t="shared" si="6"/>
        <v>-4583</v>
      </c>
      <c r="AH30" s="18">
        <f t="shared" si="6"/>
        <v>-4583</v>
      </c>
      <c r="AI30" s="18">
        <f t="shared" si="6"/>
        <v>-4583</v>
      </c>
      <c r="AJ30" s="18">
        <f t="shared" si="6"/>
        <v>-4583</v>
      </c>
      <c r="AK30" s="18">
        <f t="shared" si="6"/>
        <v>-4583</v>
      </c>
      <c r="AL30" s="18">
        <f t="shared" si="6"/>
        <v>-4583</v>
      </c>
      <c r="AM30" s="18">
        <f t="shared" si="6"/>
        <v>-4583</v>
      </c>
      <c r="AN30" s="18">
        <f t="shared" si="6"/>
        <v>-4583</v>
      </c>
      <c r="AO30" s="18">
        <f t="shared" si="2"/>
        <v>-4587</v>
      </c>
      <c r="AP30" s="18">
        <f t="shared" si="7"/>
        <v>-55000</v>
      </c>
      <c r="AQ30" s="18">
        <f t="shared" si="8"/>
        <v>0</v>
      </c>
      <c r="AR30" s="18">
        <f t="shared" si="9"/>
        <v>-4583</v>
      </c>
      <c r="AT30" t="str">
        <f t="shared" si="10"/>
        <v>Post doc rah. 1/2019 BCO 1 paikkaa</v>
      </c>
      <c r="AV30" t="str">
        <f t="shared" si="11"/>
        <v/>
      </c>
      <c r="AW30">
        <v>301005</v>
      </c>
      <c r="AX30">
        <f t="shared" si="12"/>
        <v>240341</v>
      </c>
    </row>
    <row r="31" spans="1:50" x14ac:dyDescent="0.25">
      <c r="A31" s="12">
        <v>2400310</v>
      </c>
      <c r="B31" s="11" t="s">
        <v>108</v>
      </c>
      <c r="C31" s="11" t="s">
        <v>109</v>
      </c>
      <c r="F31" s="12" t="s">
        <v>110</v>
      </c>
      <c r="H31" s="23" t="s">
        <v>111</v>
      </c>
      <c r="I31" s="12">
        <v>1</v>
      </c>
      <c r="J31" s="12">
        <v>1</v>
      </c>
      <c r="K31" s="12">
        <v>1</v>
      </c>
      <c r="L31" s="12">
        <v>1</v>
      </c>
      <c r="M31" s="12">
        <v>0</v>
      </c>
      <c r="N31" s="12" t="str">
        <f t="shared" si="0"/>
        <v>Vatanen Anne</v>
      </c>
      <c r="O31" s="14">
        <v>43466</v>
      </c>
      <c r="P31" s="14">
        <v>43830</v>
      </c>
      <c r="Q31" s="15">
        <f t="shared" si="3"/>
        <v>12</v>
      </c>
      <c r="R31" s="14">
        <v>43720</v>
      </c>
      <c r="S31" s="12">
        <f t="shared" si="4"/>
        <v>1</v>
      </c>
      <c r="T31" s="12" t="s">
        <v>54</v>
      </c>
      <c r="U31" s="12">
        <v>55000</v>
      </c>
      <c r="V31" s="16">
        <f>ROUND(S31*U31,0)</f>
        <v>55000</v>
      </c>
      <c r="W31" s="17" t="str">
        <f>IF(ISERROR(VLOOKUP(A31,'[1]RAKENNE 2019'!$A$2:$T$789,2,FALSE)),0,(VLOOKUP(A31,'[1]RAKENNE 2019'!$A$2:$T$789,2,FALSE)))</f>
        <v>Englantilainen filologia</v>
      </c>
      <c r="X31" s="17">
        <f>IF(ISERROR(VLOOKUP(A31,'[1]RAKENNE 2019'!$A$2:$T$789,12,FALSE)),0,(VLOOKUP(A31,'[1]RAKENNE 2019'!$A$2:$T$789,12,FALSE)))</f>
        <v>240031</v>
      </c>
      <c r="Y31" s="12" t="str">
        <f>IF(ISERROR(VLOOKUP(X31,'[1]RAKENNE 2019'!$A$2:$B$789,2,FALSE)),0,(VLOOKUP(X31,'[1]RAKENNE 2019'!$A$2:$B$789,2,FALSE)))</f>
        <v>Kielten ja kirjallisuuden tutkimusyksikkö</v>
      </c>
      <c r="Z31" s="12">
        <f>IF(ISERROR(VLOOKUP(A31,'[1]RAKENNE 2019'!$A$2:$T$789,18,FALSE)),0,(VLOOKUP(A31,'[1]RAKENNE 2019'!$A$2:$T$789,18,FALSE)))</f>
        <v>24000</v>
      </c>
      <c r="AA31" s="12" t="str">
        <f>IF(ISERROR(VLOOKUP(A31,'[1]RAKENNE 2019'!$A$2:$T$789,20,FALSE)),0,(VLOOKUP(A31,'[1]RAKENNE 2019'!$A$2:$T$789,20,FALSE)))</f>
        <v>HuTK</v>
      </c>
      <c r="AD31" s="18">
        <f t="shared" si="6"/>
        <v>-4583</v>
      </c>
      <c r="AE31" s="18">
        <f t="shared" si="6"/>
        <v>-4583</v>
      </c>
      <c r="AF31" s="18">
        <f t="shared" si="6"/>
        <v>-4583</v>
      </c>
      <c r="AG31" s="18">
        <f t="shared" si="6"/>
        <v>-4583</v>
      </c>
      <c r="AH31" s="18">
        <f t="shared" si="6"/>
        <v>-4583</v>
      </c>
      <c r="AI31" s="18">
        <f t="shared" si="6"/>
        <v>-4583</v>
      </c>
      <c r="AJ31" s="18">
        <f t="shared" si="6"/>
        <v>-4583</v>
      </c>
      <c r="AK31" s="18">
        <f t="shared" si="6"/>
        <v>-4583</v>
      </c>
      <c r="AL31" s="18">
        <f t="shared" si="6"/>
        <v>-4583</v>
      </c>
      <c r="AM31" s="18">
        <f t="shared" si="6"/>
        <v>-4583</v>
      </c>
      <c r="AN31" s="18">
        <f t="shared" si="6"/>
        <v>-4583</v>
      </c>
      <c r="AO31" s="18">
        <f t="shared" si="2"/>
        <v>-4587</v>
      </c>
      <c r="AP31" s="18">
        <f t="shared" si="7"/>
        <v>-55000</v>
      </c>
      <c r="AQ31" s="18">
        <f t="shared" si="8"/>
        <v>0</v>
      </c>
      <c r="AR31" s="18">
        <f t="shared" si="9"/>
        <v>-4583</v>
      </c>
      <c r="AT31" t="str">
        <f t="shared" si="10"/>
        <v>Post doc rah. 1/2019 Eudaimonia 1 paikkaa</v>
      </c>
      <c r="AV31" t="str">
        <f t="shared" si="11"/>
        <v/>
      </c>
      <c r="AW31">
        <v>301005</v>
      </c>
      <c r="AX31">
        <f t="shared" si="12"/>
        <v>240031</v>
      </c>
    </row>
    <row r="32" spans="1:50" x14ac:dyDescent="0.25">
      <c r="A32" s="22">
        <v>2400334</v>
      </c>
      <c r="B32" s="11" t="s">
        <v>112</v>
      </c>
      <c r="C32" s="11" t="s">
        <v>113</v>
      </c>
      <c r="F32" s="12" t="s">
        <v>114</v>
      </c>
      <c r="H32" s="23" t="s">
        <v>111</v>
      </c>
      <c r="I32" s="12">
        <v>0.5</v>
      </c>
      <c r="J32" s="12">
        <v>0.5</v>
      </c>
      <c r="K32" s="12">
        <v>0.5</v>
      </c>
      <c r="L32" s="12">
        <v>0.5</v>
      </c>
      <c r="N32" s="12" t="str">
        <f t="shared" si="0"/>
        <v>Sarkki Simi</v>
      </c>
      <c r="O32" s="14">
        <v>43466</v>
      </c>
      <c r="P32" s="14">
        <v>43830</v>
      </c>
      <c r="Q32" s="15">
        <f t="shared" si="3"/>
        <v>12</v>
      </c>
      <c r="R32" s="14">
        <v>43720</v>
      </c>
      <c r="S32" s="12">
        <f t="shared" si="4"/>
        <v>0.5</v>
      </c>
      <c r="T32" s="12" t="s">
        <v>54</v>
      </c>
      <c r="U32" s="12">
        <v>55000</v>
      </c>
      <c r="V32" s="16">
        <f t="shared" ref="V32:V57" si="13">ROUND(S32*U32,0)</f>
        <v>27500</v>
      </c>
      <c r="W32" s="17" t="str">
        <f>IF(ISERROR(VLOOKUP(A32,'[1]RAKENNE 2019'!$A$2:$T$789,2,FALSE)),0,(VLOOKUP(A32,'[1]RAKENNE 2019'!$A$2:$T$789,2,FALSE)))</f>
        <v xml:space="preserve">Kulttuuriantropologia </v>
      </c>
      <c r="X32" s="17">
        <f>IF(ISERROR(VLOOKUP(A32,'[1]RAKENNE 2019'!$A$2:$T$789,12,FALSE)),0,(VLOOKUP(A32,'[1]RAKENNE 2019'!$A$2:$T$789,12,FALSE)))</f>
        <v>240033</v>
      </c>
      <c r="Y32" s="12" t="str">
        <f>IF(ISERROR(VLOOKUP(X32,'[1]RAKENNE 2019'!$A$2:$B$789,2,FALSE)),0,(VLOOKUP(X32,'[1]RAKENNE 2019'!$A$2:$B$789,2,FALSE)))</f>
        <v>Historian, kulttuurin ja viestintätieteiden tutkimusyksikkö</v>
      </c>
      <c r="Z32" s="12">
        <f>IF(ISERROR(VLOOKUP(A32,'[1]RAKENNE 2019'!$A$2:$T$789,18,FALSE)),0,(VLOOKUP(A32,'[1]RAKENNE 2019'!$A$2:$T$789,18,FALSE)))</f>
        <v>24000</v>
      </c>
      <c r="AA32" s="12" t="str">
        <f>IF(ISERROR(VLOOKUP(A32,'[1]RAKENNE 2019'!$A$2:$T$789,20,FALSE)),0,(VLOOKUP(A32,'[1]RAKENNE 2019'!$A$2:$T$789,20,FALSE)))</f>
        <v>HuTK</v>
      </c>
      <c r="AD32" s="18">
        <f t="shared" si="6"/>
        <v>-2292</v>
      </c>
      <c r="AE32" s="18">
        <f t="shared" si="6"/>
        <v>-2292</v>
      </c>
      <c r="AF32" s="18">
        <f t="shared" si="6"/>
        <v>-2292</v>
      </c>
      <c r="AG32" s="18">
        <f t="shared" si="6"/>
        <v>-2292</v>
      </c>
      <c r="AH32" s="18">
        <f t="shared" si="6"/>
        <v>-2292</v>
      </c>
      <c r="AI32" s="18">
        <f t="shared" si="6"/>
        <v>-2292</v>
      </c>
      <c r="AJ32" s="18">
        <f t="shared" si="6"/>
        <v>-2292</v>
      </c>
      <c r="AK32" s="18">
        <f t="shared" si="6"/>
        <v>-2292</v>
      </c>
      <c r="AL32" s="18">
        <f t="shared" si="6"/>
        <v>-2292</v>
      </c>
      <c r="AM32" s="18">
        <f t="shared" si="6"/>
        <v>-2292</v>
      </c>
      <c r="AN32" s="18">
        <f t="shared" si="6"/>
        <v>-2292</v>
      </c>
      <c r="AO32" s="18">
        <f t="shared" si="2"/>
        <v>-2296</v>
      </c>
      <c r="AP32" s="18">
        <f t="shared" si="7"/>
        <v>-27508</v>
      </c>
      <c r="AQ32" s="18">
        <f t="shared" si="8"/>
        <v>-8</v>
      </c>
      <c r="AR32" s="18">
        <f t="shared" si="9"/>
        <v>-2292</v>
      </c>
      <c r="AT32" t="str">
        <f t="shared" si="10"/>
        <v>Post doc rah. 1/2019 Eudaimonia 0,5 paikkaa</v>
      </c>
      <c r="AV32" t="str">
        <f t="shared" si="11"/>
        <v/>
      </c>
      <c r="AW32">
        <v>301005</v>
      </c>
      <c r="AX32">
        <f t="shared" si="12"/>
        <v>240033</v>
      </c>
    </row>
    <row r="33" spans="1:50" x14ac:dyDescent="0.25">
      <c r="A33" s="22">
        <v>2400334</v>
      </c>
      <c r="B33" s="11" t="s">
        <v>115</v>
      </c>
      <c r="C33" s="11" t="s">
        <v>116</v>
      </c>
      <c r="F33" s="12" t="s">
        <v>114</v>
      </c>
      <c r="H33" s="23" t="s">
        <v>111</v>
      </c>
      <c r="I33" s="12">
        <v>0.5</v>
      </c>
      <c r="J33" s="12">
        <v>0.5</v>
      </c>
      <c r="K33" s="12">
        <v>0.5</v>
      </c>
      <c r="L33" s="12">
        <v>0.5</v>
      </c>
      <c r="N33" s="12" t="str">
        <f t="shared" si="0"/>
        <v>Lepy Elise</v>
      </c>
      <c r="O33" s="14">
        <v>43466</v>
      </c>
      <c r="P33" s="14">
        <v>43830</v>
      </c>
      <c r="Q33" s="15">
        <f t="shared" si="3"/>
        <v>12</v>
      </c>
      <c r="R33" s="14">
        <v>43720</v>
      </c>
      <c r="S33" s="12">
        <f t="shared" si="4"/>
        <v>0.5</v>
      </c>
      <c r="T33" s="12" t="s">
        <v>54</v>
      </c>
      <c r="U33" s="12">
        <v>55000</v>
      </c>
      <c r="V33" s="16">
        <f t="shared" si="13"/>
        <v>27500</v>
      </c>
      <c r="W33" s="17" t="str">
        <f>IF(ISERROR(VLOOKUP(A33,'[1]RAKENNE 2019'!$A$2:$T$789,2,FALSE)),0,(VLOOKUP(A33,'[1]RAKENNE 2019'!$A$2:$T$789,2,FALSE)))</f>
        <v xml:space="preserve">Kulttuuriantropologia </v>
      </c>
      <c r="X33" s="17">
        <f>IF(ISERROR(VLOOKUP(A33,'[1]RAKENNE 2019'!$A$2:$T$789,12,FALSE)),0,(VLOOKUP(A33,'[1]RAKENNE 2019'!$A$2:$T$789,12,FALSE)))</f>
        <v>240033</v>
      </c>
      <c r="Y33" s="12" t="str">
        <f>IF(ISERROR(VLOOKUP(X33,'[1]RAKENNE 2019'!$A$2:$B$789,2,FALSE)),0,(VLOOKUP(X33,'[1]RAKENNE 2019'!$A$2:$B$789,2,FALSE)))</f>
        <v>Historian, kulttuurin ja viestintätieteiden tutkimusyksikkö</v>
      </c>
      <c r="Z33" s="12">
        <f>IF(ISERROR(VLOOKUP(A33,'[1]RAKENNE 2019'!$A$2:$T$789,18,FALSE)),0,(VLOOKUP(A33,'[1]RAKENNE 2019'!$A$2:$T$789,18,FALSE)))</f>
        <v>24000</v>
      </c>
      <c r="AA33" s="12" t="str">
        <f>IF(ISERROR(VLOOKUP(A33,'[1]RAKENNE 2019'!$A$2:$T$789,20,FALSE)),0,(VLOOKUP(A33,'[1]RAKENNE 2019'!$A$2:$T$789,20,FALSE)))</f>
        <v>HuTK</v>
      </c>
      <c r="AD33" s="18">
        <f t="shared" si="6"/>
        <v>-2292</v>
      </c>
      <c r="AE33" s="18">
        <f t="shared" si="6"/>
        <v>-2292</v>
      </c>
      <c r="AF33" s="18">
        <f t="shared" si="6"/>
        <v>-2292</v>
      </c>
      <c r="AG33" s="18">
        <f t="shared" si="6"/>
        <v>-2292</v>
      </c>
      <c r="AH33" s="18">
        <f t="shared" si="6"/>
        <v>-2292</v>
      </c>
      <c r="AI33" s="18">
        <f t="shared" si="6"/>
        <v>-2292</v>
      </c>
      <c r="AJ33" s="18">
        <f t="shared" si="6"/>
        <v>-2292</v>
      </c>
      <c r="AK33" s="18">
        <f t="shared" si="6"/>
        <v>-2292</v>
      </c>
      <c r="AL33" s="18">
        <f t="shared" si="6"/>
        <v>-2292</v>
      </c>
      <c r="AM33" s="18">
        <f t="shared" si="6"/>
        <v>-2292</v>
      </c>
      <c r="AN33" s="18">
        <f t="shared" si="6"/>
        <v>-2292</v>
      </c>
      <c r="AO33" s="18">
        <f t="shared" si="2"/>
        <v>-2296</v>
      </c>
      <c r="AP33" s="18">
        <f t="shared" si="7"/>
        <v>-27508</v>
      </c>
      <c r="AQ33" s="18">
        <f t="shared" si="8"/>
        <v>-8</v>
      </c>
      <c r="AR33" s="18">
        <f t="shared" si="9"/>
        <v>-2292</v>
      </c>
      <c r="AT33" t="str">
        <f t="shared" si="10"/>
        <v>Post doc rah. 1/2019 Eudaimonia 0,5 paikkaa</v>
      </c>
      <c r="AV33" t="str">
        <f t="shared" si="11"/>
        <v/>
      </c>
      <c r="AW33">
        <v>301005</v>
      </c>
      <c r="AX33">
        <f t="shared" si="12"/>
        <v>240033</v>
      </c>
    </row>
    <row r="34" spans="1:50" s="21" customFormat="1" x14ac:dyDescent="0.25">
      <c r="A34" s="22">
        <v>2401050</v>
      </c>
      <c r="B34" s="11" t="s">
        <v>117</v>
      </c>
      <c r="C34" s="11" t="s">
        <v>118</v>
      </c>
      <c r="D34" s="12"/>
      <c r="E34" s="12"/>
      <c r="F34" s="12" t="s">
        <v>119</v>
      </c>
      <c r="G34" s="12"/>
      <c r="H34" s="23" t="s">
        <v>111</v>
      </c>
      <c r="I34" s="12">
        <v>0.33</v>
      </c>
      <c r="J34" s="12">
        <v>1</v>
      </c>
      <c r="K34" s="12">
        <v>1</v>
      </c>
      <c r="L34" s="12">
        <v>1</v>
      </c>
      <c r="M34" s="12">
        <v>0.67</v>
      </c>
      <c r="N34" s="12" t="str">
        <f t="shared" si="0"/>
        <v>Huhtala Hanna Maija</v>
      </c>
      <c r="O34" s="14">
        <v>43466</v>
      </c>
      <c r="P34" s="14">
        <v>43830</v>
      </c>
      <c r="Q34" s="15">
        <f t="shared" si="3"/>
        <v>12</v>
      </c>
      <c r="R34" s="14">
        <v>43720</v>
      </c>
      <c r="S34" s="12">
        <f t="shared" si="4"/>
        <v>1</v>
      </c>
      <c r="T34" s="12" t="s">
        <v>54</v>
      </c>
      <c r="U34" s="12">
        <v>55000</v>
      </c>
      <c r="V34" s="16">
        <f t="shared" si="13"/>
        <v>55000</v>
      </c>
      <c r="W34" s="17" t="str">
        <f>IF(ISERROR(VLOOKUP(A34,'[1]RAKENNE 2019'!$A$2:$T$789,2,FALSE)),0,(VLOOKUP(A34,'[1]RAKENNE 2019'!$A$2:$T$789,2,FALSE)))</f>
        <v>Kasvatuksen arvot, aatteet ja yhteiskunnalliset kontekstit</v>
      </c>
      <c r="X34" s="17">
        <f>IF(ISERROR(VLOOKUP(A34,'[1]RAKENNE 2019'!$A$2:$T$789,12,FALSE)),0,(VLOOKUP(A34,'[1]RAKENNE 2019'!$A$2:$T$789,12,FALSE)))</f>
        <v>240105</v>
      </c>
      <c r="Y34" s="12" t="str">
        <f>IF(ISERROR(VLOOKUP(X34,'[1]RAKENNE 2019'!$A$2:$B$789,2,FALSE)),0,(VLOOKUP(X34,'[1]RAKENNE 2019'!$A$2:$B$789,2,FALSE)))</f>
        <v>Kasvatuksen arvot, aatteet ja yhteiskunnalliset kontekstit</v>
      </c>
      <c r="Z34" s="12">
        <f>IF(ISERROR(VLOOKUP(A34,'[1]RAKENNE 2019'!$A$2:$T$789,18,FALSE)),0,(VLOOKUP(A34,'[1]RAKENNE 2019'!$A$2:$T$789,18,FALSE)))</f>
        <v>24011</v>
      </c>
      <c r="AA34" s="12" t="str">
        <f>IF(ISERROR(VLOOKUP(A34,'[1]RAKENNE 2019'!$A$2:$T$789,20,FALSE)),0,(VLOOKUP(A34,'[1]RAKENNE 2019'!$A$2:$T$789,20,FALSE)))</f>
        <v>KTK</v>
      </c>
      <c r="AB34" s="12"/>
      <c r="AC34" s="12"/>
      <c r="AD34" s="18">
        <f t="shared" si="6"/>
        <v>-4583</v>
      </c>
      <c r="AE34" s="18">
        <f t="shared" si="6"/>
        <v>-4583</v>
      </c>
      <c r="AF34" s="18">
        <f t="shared" si="6"/>
        <v>-4583</v>
      </c>
      <c r="AG34" s="18">
        <f t="shared" si="6"/>
        <v>-4583</v>
      </c>
      <c r="AH34" s="18">
        <f t="shared" si="6"/>
        <v>-4583</v>
      </c>
      <c r="AI34" s="18">
        <f t="shared" si="6"/>
        <v>-4583</v>
      </c>
      <c r="AJ34" s="18">
        <f t="shared" si="6"/>
        <v>-4583</v>
      </c>
      <c r="AK34" s="18">
        <f t="shared" si="6"/>
        <v>-4583</v>
      </c>
      <c r="AL34" s="18">
        <f t="shared" si="6"/>
        <v>-4583</v>
      </c>
      <c r="AM34" s="18">
        <f t="shared" si="6"/>
        <v>-4583</v>
      </c>
      <c r="AN34" s="18">
        <f t="shared" si="6"/>
        <v>-4583</v>
      </c>
      <c r="AO34" s="18">
        <f t="shared" si="2"/>
        <v>-4587</v>
      </c>
      <c r="AP34" s="18">
        <f t="shared" si="7"/>
        <v>-55000</v>
      </c>
      <c r="AQ34" s="18">
        <f t="shared" si="8"/>
        <v>0</v>
      </c>
      <c r="AR34" s="18">
        <f t="shared" si="9"/>
        <v>-4583</v>
      </c>
      <c r="AS34"/>
      <c r="AT34" t="str">
        <f t="shared" si="10"/>
        <v>Post doc rah. 1/2019 Eudaimonia 0,33 paikkaa</v>
      </c>
      <c r="AU34"/>
      <c r="AV34" t="str">
        <f t="shared" si="11"/>
        <v/>
      </c>
      <c r="AW34">
        <v>301005</v>
      </c>
      <c r="AX34">
        <f t="shared" si="12"/>
        <v>240105</v>
      </c>
    </row>
    <row r="35" spans="1:50" x14ac:dyDescent="0.25">
      <c r="A35" s="12">
        <v>2401030</v>
      </c>
      <c r="B35" s="11" t="s">
        <v>120</v>
      </c>
      <c r="C35" s="11" t="s">
        <v>121</v>
      </c>
      <c r="F35" s="12" t="s">
        <v>122</v>
      </c>
      <c r="H35" s="23" t="s">
        <v>111</v>
      </c>
      <c r="I35" s="12">
        <v>0.67</v>
      </c>
      <c r="J35" s="12">
        <v>1</v>
      </c>
      <c r="K35" s="12">
        <v>1</v>
      </c>
      <c r="L35" s="12">
        <v>1</v>
      </c>
      <c r="M35" s="12">
        <v>0.33</v>
      </c>
      <c r="N35" s="12" t="str">
        <f t="shared" si="0"/>
        <v>Dindar Muhterem</v>
      </c>
      <c r="O35" s="14">
        <v>43466</v>
      </c>
      <c r="P35" s="14">
        <v>43830</v>
      </c>
      <c r="Q35" s="15">
        <f t="shared" si="3"/>
        <v>12</v>
      </c>
      <c r="R35" s="14">
        <v>43720</v>
      </c>
      <c r="S35" s="12">
        <f t="shared" si="4"/>
        <v>1</v>
      </c>
      <c r="T35" s="12" t="s">
        <v>54</v>
      </c>
      <c r="U35" s="12">
        <v>55000</v>
      </c>
      <c r="V35" s="16">
        <f t="shared" si="13"/>
        <v>55000</v>
      </c>
      <c r="W35" s="17" t="str">
        <f>IF(ISERROR(VLOOKUP(A35,'[1]RAKENNE 2019'!$A$2:$T$789,2,FALSE)),0,(VLOOKUP(A35,'[1]RAKENNE 2019'!$A$2:$T$789,2,FALSE)))</f>
        <v>Oppiminen ja oppimisprosessit</v>
      </c>
      <c r="X35" s="17">
        <f>IF(ISERROR(VLOOKUP(A35,'[1]RAKENNE 2019'!$A$2:$T$789,12,FALSE)),0,(VLOOKUP(A35,'[1]RAKENNE 2019'!$A$2:$T$789,12,FALSE)))</f>
        <v>240103</v>
      </c>
      <c r="Y35" s="12" t="str">
        <f>IF(ISERROR(VLOOKUP(X35,'[1]RAKENNE 2019'!$A$2:$B$789,2,FALSE)),0,(VLOOKUP(X35,'[1]RAKENNE 2019'!$A$2:$B$789,2,FALSE)))</f>
        <v>Oppiminen ja oppimisprosessit</v>
      </c>
      <c r="Z35" s="12">
        <f>IF(ISERROR(VLOOKUP(A35,'[1]RAKENNE 2019'!$A$2:$T$789,18,FALSE)),0,(VLOOKUP(A35,'[1]RAKENNE 2019'!$A$2:$T$789,18,FALSE)))</f>
        <v>24011</v>
      </c>
      <c r="AA35" s="12" t="str">
        <f>IF(ISERROR(VLOOKUP(A35,'[1]RAKENNE 2019'!$A$2:$T$789,20,FALSE)),0,(VLOOKUP(A35,'[1]RAKENNE 2019'!$A$2:$T$789,20,FALSE)))</f>
        <v>KTK</v>
      </c>
      <c r="AD35" s="18">
        <f t="shared" si="6"/>
        <v>-4583</v>
      </c>
      <c r="AE35" s="18">
        <f t="shared" si="6"/>
        <v>-4583</v>
      </c>
      <c r="AF35" s="18">
        <f t="shared" si="6"/>
        <v>-4583</v>
      </c>
      <c r="AG35" s="18">
        <f t="shared" si="6"/>
        <v>-4583</v>
      </c>
      <c r="AH35" s="18">
        <f t="shared" si="6"/>
        <v>-4583</v>
      </c>
      <c r="AI35" s="18">
        <f t="shared" si="6"/>
        <v>-4583</v>
      </c>
      <c r="AJ35" s="18">
        <f t="shared" si="6"/>
        <v>-4583</v>
      </c>
      <c r="AK35" s="18">
        <f t="shared" si="6"/>
        <v>-4583</v>
      </c>
      <c r="AL35" s="18">
        <f t="shared" si="6"/>
        <v>-4583</v>
      </c>
      <c r="AM35" s="18">
        <f t="shared" si="6"/>
        <v>-4583</v>
      </c>
      <c r="AN35" s="18">
        <f t="shared" si="6"/>
        <v>-4583</v>
      </c>
      <c r="AO35" s="18">
        <f t="shared" si="2"/>
        <v>-4587</v>
      </c>
      <c r="AP35" s="18">
        <f t="shared" si="7"/>
        <v>-55000</v>
      </c>
      <c r="AQ35" s="18">
        <f t="shared" si="8"/>
        <v>0</v>
      </c>
      <c r="AR35" s="18">
        <f t="shared" si="9"/>
        <v>-4583</v>
      </c>
      <c r="AT35" t="str">
        <f t="shared" si="10"/>
        <v>Post doc rah. 1/2019 Eudaimonia 0,67 paikkaa</v>
      </c>
      <c r="AV35" t="str">
        <f t="shared" si="11"/>
        <v/>
      </c>
      <c r="AW35">
        <v>301005</v>
      </c>
      <c r="AX35">
        <f t="shared" si="12"/>
        <v>240103</v>
      </c>
    </row>
    <row r="36" spans="1:50" x14ac:dyDescent="0.25">
      <c r="A36" s="22">
        <v>2400370</v>
      </c>
      <c r="B36" s="11" t="s">
        <v>123</v>
      </c>
      <c r="C36" s="11" t="s">
        <v>124</v>
      </c>
      <c r="F36" s="12" t="s">
        <v>125</v>
      </c>
      <c r="H36" s="23" t="s">
        <v>111</v>
      </c>
      <c r="I36" s="12">
        <v>1</v>
      </c>
      <c r="J36" s="12">
        <v>1</v>
      </c>
      <c r="K36" s="12">
        <v>1</v>
      </c>
      <c r="L36" s="12">
        <v>1</v>
      </c>
      <c r="N36" s="12" t="str">
        <f t="shared" si="0"/>
        <v>Paavola-Ruotsalainen Leila</v>
      </c>
      <c r="O36" s="14">
        <v>43466</v>
      </c>
      <c r="P36" s="14">
        <v>43830</v>
      </c>
      <c r="Q36" s="15">
        <f t="shared" si="3"/>
        <v>12</v>
      </c>
      <c r="R36" s="14">
        <v>43720</v>
      </c>
      <c r="S36" s="12">
        <f t="shared" si="4"/>
        <v>1</v>
      </c>
      <c r="T36" s="12" t="s">
        <v>54</v>
      </c>
      <c r="U36" s="12">
        <v>55000</v>
      </c>
      <c r="V36" s="16">
        <f t="shared" si="13"/>
        <v>55000</v>
      </c>
      <c r="W36" s="17" t="str">
        <f>IF(ISERROR(VLOOKUP(A36,'[1]RAKENNE 2019'!$A$2:$T$789,2,FALSE)),0,(VLOOKUP(A36,'[1]RAKENNE 2019'!$A$2:$T$789,2,FALSE)))</f>
        <v>Logopedia</v>
      </c>
      <c r="X36" s="17">
        <f>IF(ISERROR(VLOOKUP(A36,'[1]RAKENNE 2019'!$A$2:$T$789,12,FALSE)),0,(VLOOKUP(A36,'[1]RAKENNE 2019'!$A$2:$T$789,12,FALSE)))</f>
        <v>240037</v>
      </c>
      <c r="Y36" s="12" t="str">
        <f>IF(ISERROR(VLOOKUP(X36,'[1]RAKENNE 2019'!$A$2:$B$789,2,FALSE)),0,(VLOOKUP(X36,'[1]RAKENNE 2019'!$A$2:$B$789,2,FALSE)))</f>
        <v>Logopedia</v>
      </c>
      <c r="Z36" s="12">
        <f>IF(ISERROR(VLOOKUP(A36,'[1]RAKENNE 2019'!$A$2:$T$789,18,FALSE)),0,(VLOOKUP(A36,'[1]RAKENNE 2019'!$A$2:$T$789,18,FALSE)))</f>
        <v>24000</v>
      </c>
      <c r="AA36" s="12" t="str">
        <f>IF(ISERROR(VLOOKUP(A36,'[1]RAKENNE 2019'!$A$2:$T$789,20,FALSE)),0,(VLOOKUP(A36,'[1]RAKENNE 2019'!$A$2:$T$789,20,FALSE)))</f>
        <v>HuTK</v>
      </c>
      <c r="AD36" s="18">
        <f t="shared" si="6"/>
        <v>-4583</v>
      </c>
      <c r="AE36" s="18">
        <f t="shared" si="6"/>
        <v>-4583</v>
      </c>
      <c r="AF36" s="18">
        <f t="shared" si="6"/>
        <v>-4583</v>
      </c>
      <c r="AG36" s="18">
        <f t="shared" si="6"/>
        <v>-4583</v>
      </c>
      <c r="AH36" s="18">
        <f t="shared" si="6"/>
        <v>-4583</v>
      </c>
      <c r="AI36" s="18">
        <f t="shared" si="6"/>
        <v>-4583</v>
      </c>
      <c r="AJ36" s="18">
        <f t="shared" si="6"/>
        <v>-4583</v>
      </c>
      <c r="AK36" s="18">
        <f t="shared" si="6"/>
        <v>-4583</v>
      </c>
      <c r="AL36" s="18">
        <f t="shared" si="6"/>
        <v>-4583</v>
      </c>
      <c r="AM36" s="18">
        <f t="shared" si="6"/>
        <v>-4583</v>
      </c>
      <c r="AN36" s="18">
        <f t="shared" si="6"/>
        <v>-4583</v>
      </c>
      <c r="AO36" s="18">
        <f t="shared" si="2"/>
        <v>-4587</v>
      </c>
      <c r="AP36" s="18">
        <f t="shared" si="7"/>
        <v>-55000</v>
      </c>
      <c r="AQ36" s="18">
        <f t="shared" si="8"/>
        <v>0</v>
      </c>
      <c r="AR36" s="18">
        <f t="shared" si="9"/>
        <v>-4583</v>
      </c>
      <c r="AT36" t="str">
        <f t="shared" si="10"/>
        <v>Post doc rah. 1/2019 Eudaimonia 1 paikkaa</v>
      </c>
      <c r="AV36" t="str">
        <f t="shared" si="11"/>
        <v/>
      </c>
      <c r="AW36">
        <v>301005</v>
      </c>
      <c r="AX36">
        <f t="shared" si="12"/>
        <v>240037</v>
      </c>
    </row>
    <row r="37" spans="1:50" s="21" customFormat="1" x14ac:dyDescent="0.25">
      <c r="A37" s="24">
        <v>2400331</v>
      </c>
      <c r="B37" s="19" t="s">
        <v>79</v>
      </c>
      <c r="C37" s="19" t="s">
        <v>79</v>
      </c>
      <c r="F37" s="21" t="s">
        <v>126</v>
      </c>
      <c r="H37" s="25" t="s">
        <v>111</v>
      </c>
      <c r="I37" s="21">
        <v>0.67</v>
      </c>
      <c r="J37" s="21">
        <v>0.83</v>
      </c>
      <c r="K37" s="21">
        <v>0</v>
      </c>
      <c r="L37" s="21">
        <v>0</v>
      </c>
      <c r="M37" s="21">
        <v>0</v>
      </c>
      <c r="N37" s="21" t="str">
        <f t="shared" si="0"/>
        <v>NN NN</v>
      </c>
      <c r="O37" s="26">
        <v>43466</v>
      </c>
      <c r="P37" s="26">
        <v>43830</v>
      </c>
      <c r="Q37" s="27">
        <f t="shared" si="3"/>
        <v>12</v>
      </c>
      <c r="R37" s="26">
        <v>43720</v>
      </c>
      <c r="S37" s="21">
        <f t="shared" si="4"/>
        <v>0.83</v>
      </c>
      <c r="T37" s="21" t="s">
        <v>54</v>
      </c>
      <c r="U37" s="21">
        <v>55000</v>
      </c>
      <c r="V37" s="28">
        <f t="shared" si="13"/>
        <v>45650</v>
      </c>
      <c r="W37" s="17" t="str">
        <f>IF(ISERROR(VLOOKUP(A37,'[1]RAKENNE 2019'!$A$2:$T$789,2,FALSE)),0,(VLOOKUP(A37,'[1]RAKENNE 2019'!$A$2:$T$789,2,FALSE)))</f>
        <v>Aate- ja oppihistoria</v>
      </c>
      <c r="X37" s="17">
        <f>IF(ISERROR(VLOOKUP(A37,'[1]RAKENNE 2019'!$A$2:$T$789,12,FALSE)),0,(VLOOKUP(A37,'[1]RAKENNE 2019'!$A$2:$T$789,12,FALSE)))</f>
        <v>240033</v>
      </c>
      <c r="Y37" s="12" t="str">
        <f>IF(ISERROR(VLOOKUP(X37,'[1]RAKENNE 2019'!$A$2:$B$789,2,FALSE)),0,(VLOOKUP(X37,'[1]RAKENNE 2019'!$A$2:$B$789,2,FALSE)))</f>
        <v>Historian, kulttuurin ja viestintätieteiden tutkimusyksikkö</v>
      </c>
      <c r="Z37" s="12">
        <f>IF(ISERROR(VLOOKUP(A37,'[1]RAKENNE 2019'!$A$2:$T$789,18,FALSE)),0,(VLOOKUP(A37,'[1]RAKENNE 2019'!$A$2:$T$789,18,FALSE)))</f>
        <v>24000</v>
      </c>
      <c r="AA37" s="12" t="str">
        <f>IF(ISERROR(VLOOKUP(A37,'[1]RAKENNE 2019'!$A$2:$T$789,20,FALSE)),0,(VLOOKUP(A37,'[1]RAKENNE 2019'!$A$2:$T$789,20,FALSE)))</f>
        <v>HuTK</v>
      </c>
      <c r="AD37" s="18">
        <f t="shared" si="6"/>
        <v>-3804</v>
      </c>
      <c r="AE37" s="18">
        <f t="shared" si="6"/>
        <v>-3804</v>
      </c>
      <c r="AF37" s="18">
        <f t="shared" si="6"/>
        <v>-3804</v>
      </c>
      <c r="AG37" s="18">
        <f t="shared" si="6"/>
        <v>-3804</v>
      </c>
      <c r="AH37" s="18">
        <f t="shared" si="6"/>
        <v>-3804</v>
      </c>
      <c r="AI37" s="18">
        <f t="shared" si="6"/>
        <v>-3804</v>
      </c>
      <c r="AJ37" s="18">
        <f t="shared" si="6"/>
        <v>-3804</v>
      </c>
      <c r="AK37" s="18">
        <f t="shared" si="6"/>
        <v>-3804</v>
      </c>
      <c r="AL37" s="18">
        <f t="shared" si="6"/>
        <v>-3804</v>
      </c>
      <c r="AM37" s="18">
        <f t="shared" si="6"/>
        <v>-3804</v>
      </c>
      <c r="AN37" s="18">
        <f t="shared" si="6"/>
        <v>-3804</v>
      </c>
      <c r="AO37" s="18">
        <f t="shared" si="2"/>
        <v>-3808</v>
      </c>
      <c r="AP37" s="18">
        <f t="shared" si="7"/>
        <v>-45652</v>
      </c>
      <c r="AQ37" s="18">
        <f t="shared" si="8"/>
        <v>-2</v>
      </c>
      <c r="AR37" s="18">
        <f t="shared" si="9"/>
        <v>-3804</v>
      </c>
      <c r="AS37"/>
      <c r="AT37" t="str">
        <f t="shared" si="10"/>
        <v>Post doc rah. 1/2019 Eudaimonia 0,67 paikkaa</v>
      </c>
      <c r="AU37"/>
      <c r="AV37" t="str">
        <f t="shared" si="11"/>
        <v/>
      </c>
      <c r="AW37">
        <v>301005</v>
      </c>
      <c r="AX37">
        <f t="shared" si="12"/>
        <v>240033</v>
      </c>
    </row>
    <row r="38" spans="1:50" x14ac:dyDescent="0.25">
      <c r="A38" s="22">
        <v>2400331</v>
      </c>
      <c r="B38" s="11" t="s">
        <v>127</v>
      </c>
      <c r="C38" s="11" t="s">
        <v>128</v>
      </c>
      <c r="D38" s="14">
        <v>43831</v>
      </c>
      <c r="F38" s="12" t="s">
        <v>126</v>
      </c>
      <c r="H38" s="23" t="s">
        <v>111</v>
      </c>
      <c r="K38" s="12">
        <v>1</v>
      </c>
      <c r="L38" s="12">
        <v>1</v>
      </c>
      <c r="M38" s="12">
        <v>0.5</v>
      </c>
      <c r="N38" s="12" t="str">
        <f t="shared" si="0"/>
        <v>Lähteenmäki Ilkka</v>
      </c>
      <c r="O38" s="14">
        <v>43466</v>
      </c>
      <c r="P38" s="14">
        <v>43830</v>
      </c>
      <c r="Q38" s="15">
        <f t="shared" si="3"/>
        <v>12</v>
      </c>
      <c r="R38" s="14">
        <v>43720</v>
      </c>
      <c r="S38" s="12">
        <f t="shared" si="4"/>
        <v>0</v>
      </c>
      <c r="T38" s="12" t="s">
        <v>54</v>
      </c>
      <c r="U38" s="12">
        <v>55000</v>
      </c>
      <c r="V38" s="16">
        <f t="shared" si="13"/>
        <v>0</v>
      </c>
      <c r="W38" s="17" t="str">
        <f>IF(ISERROR(VLOOKUP(A38,'[1]RAKENNE 2019'!$A$2:$T$789,2,FALSE)),0,(VLOOKUP(A38,'[1]RAKENNE 2019'!$A$2:$T$789,2,FALSE)))</f>
        <v>Aate- ja oppihistoria</v>
      </c>
      <c r="X38" s="17">
        <f>IF(ISERROR(VLOOKUP(A38,'[1]RAKENNE 2019'!$A$2:$T$789,12,FALSE)),0,(VLOOKUP(A38,'[1]RAKENNE 2019'!$A$2:$T$789,12,FALSE)))</f>
        <v>240033</v>
      </c>
      <c r="Y38" s="12" t="str">
        <f>IF(ISERROR(VLOOKUP(X38,'[1]RAKENNE 2019'!$A$2:$B$789,2,FALSE)),0,(VLOOKUP(X38,'[1]RAKENNE 2019'!$A$2:$B$789,2,FALSE)))</f>
        <v>Historian, kulttuurin ja viestintätieteiden tutkimusyksikkö</v>
      </c>
      <c r="Z38" s="12">
        <f>IF(ISERROR(VLOOKUP(A38,'[1]RAKENNE 2019'!$A$2:$T$789,18,FALSE)),0,(VLOOKUP(A38,'[1]RAKENNE 2019'!$A$2:$T$789,18,FALSE)))</f>
        <v>24000</v>
      </c>
      <c r="AA38" s="12" t="str">
        <f>IF(ISERROR(VLOOKUP(A38,'[1]RAKENNE 2019'!$A$2:$T$789,20,FALSE)),0,(VLOOKUP(A38,'[1]RAKENNE 2019'!$A$2:$T$789,20,FALSE)))</f>
        <v>HuTK</v>
      </c>
      <c r="AD38" s="18">
        <f t="shared" si="6"/>
        <v>0</v>
      </c>
      <c r="AE38" s="18">
        <f t="shared" si="6"/>
        <v>0</v>
      </c>
      <c r="AF38" s="18">
        <f t="shared" si="6"/>
        <v>0</v>
      </c>
      <c r="AG38" s="18">
        <f t="shared" si="6"/>
        <v>0</v>
      </c>
      <c r="AH38" s="18">
        <f t="shared" si="6"/>
        <v>0</v>
      </c>
      <c r="AI38" s="18">
        <f t="shared" si="6"/>
        <v>0</v>
      </c>
      <c r="AJ38" s="18">
        <f t="shared" si="6"/>
        <v>0</v>
      </c>
      <c r="AK38" s="18">
        <f t="shared" si="6"/>
        <v>0</v>
      </c>
      <c r="AL38" s="18">
        <f t="shared" si="6"/>
        <v>0</v>
      </c>
      <c r="AM38" s="18">
        <f t="shared" si="6"/>
        <v>0</v>
      </c>
      <c r="AN38" s="18">
        <f t="shared" si="6"/>
        <v>0</v>
      </c>
      <c r="AO38" s="18">
        <f t="shared" si="2"/>
        <v>-4</v>
      </c>
      <c r="AP38" s="18">
        <f t="shared" si="7"/>
        <v>-4</v>
      </c>
      <c r="AQ38" s="18">
        <f t="shared" si="8"/>
        <v>-4</v>
      </c>
      <c r="AR38" s="18">
        <f t="shared" si="9"/>
        <v>0</v>
      </c>
      <c r="AT38" t="str">
        <f t="shared" si="10"/>
        <v>Post doc rah. 1/2019 Eudaimonia 0 paikkaa</v>
      </c>
      <c r="AV38" t="str">
        <f t="shared" si="11"/>
        <v/>
      </c>
      <c r="AW38">
        <v>301005</v>
      </c>
      <c r="AX38">
        <f t="shared" si="12"/>
        <v>240033</v>
      </c>
    </row>
    <row r="39" spans="1:50" x14ac:dyDescent="0.25">
      <c r="A39" s="22">
        <v>2400370</v>
      </c>
      <c r="B39" s="11" t="s">
        <v>129</v>
      </c>
      <c r="C39" s="11" t="s">
        <v>130</v>
      </c>
      <c r="F39" s="12" t="s">
        <v>131</v>
      </c>
      <c r="H39" s="23" t="s">
        <v>111</v>
      </c>
      <c r="I39" s="22">
        <v>0.33</v>
      </c>
      <c r="J39" s="12">
        <v>1</v>
      </c>
      <c r="K39" s="12">
        <v>1</v>
      </c>
      <c r="L39" s="12">
        <v>1</v>
      </c>
      <c r="N39" s="12" t="str">
        <f t="shared" si="0"/>
        <v>Dinder Katja</v>
      </c>
      <c r="O39" s="14">
        <v>43466</v>
      </c>
      <c r="P39" s="14">
        <v>43830</v>
      </c>
      <c r="Q39" s="15">
        <f t="shared" si="3"/>
        <v>12</v>
      </c>
      <c r="R39" s="14">
        <v>43720</v>
      </c>
      <c r="S39" s="12">
        <f t="shared" si="4"/>
        <v>1</v>
      </c>
      <c r="T39" s="12" t="s">
        <v>54</v>
      </c>
      <c r="U39" s="12">
        <v>55000</v>
      </c>
      <c r="V39" s="16">
        <f t="shared" si="13"/>
        <v>55000</v>
      </c>
      <c r="W39" s="17" t="str">
        <f>IF(ISERROR(VLOOKUP(A39,'[1]RAKENNE 2019'!$A$2:$T$789,2,FALSE)),0,(VLOOKUP(A39,'[1]RAKENNE 2019'!$A$2:$T$789,2,FALSE)))</f>
        <v>Logopedia</v>
      </c>
      <c r="X39" s="17">
        <f>IF(ISERROR(VLOOKUP(A39,'[1]RAKENNE 2019'!$A$2:$T$789,12,FALSE)),0,(VLOOKUP(A39,'[1]RAKENNE 2019'!$A$2:$T$789,12,FALSE)))</f>
        <v>240037</v>
      </c>
      <c r="Y39" s="12" t="str">
        <f>IF(ISERROR(VLOOKUP(X39,'[1]RAKENNE 2019'!$A$2:$B$789,2,FALSE)),0,(VLOOKUP(X39,'[1]RAKENNE 2019'!$A$2:$B$789,2,FALSE)))</f>
        <v>Logopedia</v>
      </c>
      <c r="Z39" s="12">
        <f>IF(ISERROR(VLOOKUP(A39,'[1]RAKENNE 2019'!$A$2:$T$789,18,FALSE)),0,(VLOOKUP(A39,'[1]RAKENNE 2019'!$A$2:$T$789,18,FALSE)))</f>
        <v>24000</v>
      </c>
      <c r="AA39" s="12" t="str">
        <f>IF(ISERROR(VLOOKUP(A39,'[1]RAKENNE 2019'!$A$2:$T$789,20,FALSE)),0,(VLOOKUP(A39,'[1]RAKENNE 2019'!$A$2:$T$789,20,FALSE)))</f>
        <v>HuTK</v>
      </c>
      <c r="AD39" s="18">
        <f t="shared" si="6"/>
        <v>-4583</v>
      </c>
      <c r="AE39" s="18">
        <f t="shared" si="6"/>
        <v>-4583</v>
      </c>
      <c r="AF39" s="18">
        <f t="shared" si="6"/>
        <v>-4583</v>
      </c>
      <c r="AG39" s="18">
        <f t="shared" si="6"/>
        <v>-4583</v>
      </c>
      <c r="AH39" s="18">
        <f t="shared" si="6"/>
        <v>-4583</v>
      </c>
      <c r="AI39" s="18">
        <f t="shared" si="6"/>
        <v>-4583</v>
      </c>
      <c r="AJ39" s="18">
        <f t="shared" si="6"/>
        <v>-4583</v>
      </c>
      <c r="AK39" s="18">
        <f t="shared" si="6"/>
        <v>-4583</v>
      </c>
      <c r="AL39" s="18">
        <f t="shared" si="6"/>
        <v>-4583</v>
      </c>
      <c r="AM39" s="18">
        <f t="shared" ref="AM39:AV60" si="14">ROUND($V39/$Q39*-1,0)</f>
        <v>-4583</v>
      </c>
      <c r="AN39" s="18">
        <f t="shared" si="14"/>
        <v>-4583</v>
      </c>
      <c r="AO39" s="18">
        <f t="shared" si="2"/>
        <v>-4587</v>
      </c>
      <c r="AP39" s="18">
        <f t="shared" si="7"/>
        <v>-55000</v>
      </c>
      <c r="AQ39" s="18">
        <f t="shared" si="8"/>
        <v>0</v>
      </c>
      <c r="AR39" s="18">
        <f t="shared" si="9"/>
        <v>-4583</v>
      </c>
      <c r="AT39" t="str">
        <f t="shared" si="10"/>
        <v>Post doc rah. 1/2019 Eudaimonia 0,33 paikkaa</v>
      </c>
      <c r="AV39" t="str">
        <f t="shared" si="11"/>
        <v/>
      </c>
      <c r="AW39">
        <v>301005</v>
      </c>
      <c r="AX39">
        <f t="shared" si="12"/>
        <v>240037</v>
      </c>
    </row>
    <row r="40" spans="1:50" x14ac:dyDescent="0.25">
      <c r="A40" s="22">
        <v>2400370</v>
      </c>
      <c r="B40" s="11" t="s">
        <v>132</v>
      </c>
      <c r="C40" s="11" t="s">
        <v>133</v>
      </c>
      <c r="F40" s="12" t="s">
        <v>131</v>
      </c>
      <c r="H40" s="23" t="s">
        <v>111</v>
      </c>
      <c r="I40" s="22">
        <v>0.67</v>
      </c>
      <c r="J40" s="12">
        <v>0</v>
      </c>
      <c r="K40" s="12">
        <v>0</v>
      </c>
      <c r="L40" s="12">
        <v>0</v>
      </c>
      <c r="M40" s="12">
        <v>0</v>
      </c>
      <c r="N40" s="12" t="str">
        <f t="shared" si="0"/>
        <v>Gabbatore Ilaria</v>
      </c>
      <c r="O40" s="14">
        <v>43466</v>
      </c>
      <c r="P40" s="14">
        <v>43830</v>
      </c>
      <c r="Q40" s="15">
        <f t="shared" si="3"/>
        <v>12</v>
      </c>
      <c r="R40" s="14">
        <v>43720</v>
      </c>
      <c r="S40" s="12">
        <f t="shared" si="4"/>
        <v>0</v>
      </c>
      <c r="T40" s="12" t="s">
        <v>54</v>
      </c>
      <c r="U40" s="12">
        <v>55000</v>
      </c>
      <c r="V40" s="16">
        <f t="shared" si="13"/>
        <v>0</v>
      </c>
      <c r="W40" s="17" t="str">
        <f>IF(ISERROR(VLOOKUP(A40,'[1]RAKENNE 2019'!$A$2:$T$789,2,FALSE)),0,(VLOOKUP(A40,'[1]RAKENNE 2019'!$A$2:$T$789,2,FALSE)))</f>
        <v>Logopedia</v>
      </c>
      <c r="X40" s="17">
        <f>IF(ISERROR(VLOOKUP(A40,'[1]RAKENNE 2019'!$A$2:$T$789,12,FALSE)),0,(VLOOKUP(A40,'[1]RAKENNE 2019'!$A$2:$T$789,12,FALSE)))</f>
        <v>240037</v>
      </c>
      <c r="Y40" s="12" t="str">
        <f>IF(ISERROR(VLOOKUP(X40,'[1]RAKENNE 2019'!$A$2:$B$789,2,FALSE)),0,(VLOOKUP(X40,'[1]RAKENNE 2019'!$A$2:$B$789,2,FALSE)))</f>
        <v>Logopedia</v>
      </c>
      <c r="Z40" s="12">
        <f>IF(ISERROR(VLOOKUP(A40,'[1]RAKENNE 2019'!$A$2:$T$789,18,FALSE)),0,(VLOOKUP(A40,'[1]RAKENNE 2019'!$A$2:$T$789,18,FALSE)))</f>
        <v>24000</v>
      </c>
      <c r="AA40" s="12" t="str">
        <f>IF(ISERROR(VLOOKUP(A40,'[1]RAKENNE 2019'!$A$2:$T$789,20,FALSE)),0,(VLOOKUP(A40,'[1]RAKENNE 2019'!$A$2:$T$789,20,FALSE)))</f>
        <v>HuTK</v>
      </c>
      <c r="AD40" s="18">
        <f t="shared" ref="AD40:AN94" si="15">ROUND($V40/$Q40*-1,0)</f>
        <v>0</v>
      </c>
      <c r="AE40" s="18">
        <f t="shared" si="15"/>
        <v>0</v>
      </c>
      <c r="AF40" s="18">
        <f t="shared" si="15"/>
        <v>0</v>
      </c>
      <c r="AG40" s="18">
        <f t="shared" si="15"/>
        <v>0</v>
      </c>
      <c r="AH40" s="18">
        <f t="shared" si="15"/>
        <v>0</v>
      </c>
      <c r="AI40" s="18">
        <f t="shared" si="15"/>
        <v>0</v>
      </c>
      <c r="AJ40" s="18">
        <f t="shared" si="15"/>
        <v>0</v>
      </c>
      <c r="AK40" s="18">
        <f t="shared" si="15"/>
        <v>0</v>
      </c>
      <c r="AL40" s="18">
        <f t="shared" si="15"/>
        <v>0</v>
      </c>
      <c r="AM40" s="18">
        <f t="shared" si="15"/>
        <v>0</v>
      </c>
      <c r="AN40" s="18">
        <f t="shared" si="15"/>
        <v>0</v>
      </c>
      <c r="AO40" s="18">
        <f t="shared" si="2"/>
        <v>-4</v>
      </c>
      <c r="AP40" s="18">
        <f t="shared" si="7"/>
        <v>-4</v>
      </c>
      <c r="AQ40" s="18">
        <f t="shared" si="8"/>
        <v>-4</v>
      </c>
      <c r="AR40" s="18">
        <f t="shared" si="9"/>
        <v>0</v>
      </c>
      <c r="AT40" t="str">
        <f t="shared" si="10"/>
        <v>Post doc rah. 1/2019 Eudaimonia 0,67 paikkaa</v>
      </c>
      <c r="AV40" t="str">
        <f t="shared" si="11"/>
        <v/>
      </c>
      <c r="AW40">
        <v>301005</v>
      </c>
      <c r="AX40">
        <f t="shared" si="12"/>
        <v>240037</v>
      </c>
    </row>
    <row r="41" spans="1:50" s="21" customFormat="1" x14ac:dyDescent="0.25">
      <c r="A41" s="22">
        <v>2404020</v>
      </c>
      <c r="B41" s="11" t="s">
        <v>134</v>
      </c>
      <c r="C41" s="11" t="s">
        <v>135</v>
      </c>
      <c r="D41" s="12"/>
      <c r="E41" s="12"/>
      <c r="F41" s="12" t="s">
        <v>136</v>
      </c>
      <c r="G41" s="12"/>
      <c r="H41" s="23" t="s">
        <v>111</v>
      </c>
      <c r="I41" s="22">
        <v>0.5</v>
      </c>
      <c r="J41" s="12">
        <v>1</v>
      </c>
      <c r="K41" s="12">
        <v>1</v>
      </c>
      <c r="L41" s="12">
        <v>1</v>
      </c>
      <c r="M41" s="12">
        <v>0.5</v>
      </c>
      <c r="N41" s="12" t="str">
        <f t="shared" si="0"/>
        <v>Lunkka Nina</v>
      </c>
      <c r="O41" s="14">
        <v>43466</v>
      </c>
      <c r="P41" s="14">
        <v>43830</v>
      </c>
      <c r="Q41" s="15">
        <v>6</v>
      </c>
      <c r="R41" s="14">
        <v>43720</v>
      </c>
      <c r="S41" s="12">
        <f t="shared" si="4"/>
        <v>1</v>
      </c>
      <c r="T41" s="12" t="s">
        <v>54</v>
      </c>
      <c r="U41" s="12">
        <v>55000</v>
      </c>
      <c r="V41" s="16">
        <f t="shared" si="13"/>
        <v>55000</v>
      </c>
      <c r="W41" s="17" t="str">
        <f>IF(ISERROR(VLOOKUP(A41,'[1]RAKENNE 2019'!$A$2:$T$789,2,FALSE)),0,(VLOOKUP(A41,'[1]RAKENNE 2019'!$A$2:$T$789,2,FALSE)))</f>
        <v>Markkinoinnin, johtamisen ja kansainvälisen liiketoiminnan yksikkö</v>
      </c>
      <c r="X41" s="17">
        <f>IF(ISERROR(VLOOKUP(A41,'[1]RAKENNE 2019'!$A$2:$T$789,12,FALSE)),0,(VLOOKUP(A41,'[1]RAKENNE 2019'!$A$2:$T$789,12,FALSE)))</f>
        <v>240402</v>
      </c>
      <c r="Y41" s="12" t="str">
        <f>IF(ISERROR(VLOOKUP(X41,'[1]RAKENNE 2019'!$A$2:$B$789,2,FALSE)),0,(VLOOKUP(X41,'[1]RAKENNE 2019'!$A$2:$B$789,2,FALSE)))</f>
        <v>Markkinoinnin, johtamisen ja kansainvälisen liiketoiminnan yksikkö</v>
      </c>
      <c r="Z41" s="12">
        <f>IF(ISERROR(VLOOKUP(A41,'[1]RAKENNE 2019'!$A$2:$T$789,18,FALSE)),0,(VLOOKUP(A41,'[1]RAKENNE 2019'!$A$2:$T$789,18,FALSE)))</f>
        <v>24040</v>
      </c>
      <c r="AA41" s="12" t="str">
        <f>IF(ISERROR(VLOOKUP(A41,'[1]RAKENNE 2019'!$A$2:$T$789,20,FALSE)),0,(VLOOKUP(A41,'[1]RAKENNE 2019'!$A$2:$T$789,20,FALSE)))</f>
        <v>OyKKK</v>
      </c>
      <c r="AB41" s="12"/>
      <c r="AC41" s="12"/>
      <c r="AD41" s="18">
        <f t="shared" si="15"/>
        <v>-9167</v>
      </c>
      <c r="AE41" s="18">
        <f t="shared" si="15"/>
        <v>-9167</v>
      </c>
      <c r="AF41" s="18">
        <f t="shared" si="15"/>
        <v>-9167</v>
      </c>
      <c r="AG41" s="18">
        <f t="shared" si="15"/>
        <v>-9167</v>
      </c>
      <c r="AH41" s="18">
        <f t="shared" si="15"/>
        <v>-9167</v>
      </c>
      <c r="AI41" s="18">
        <f t="shared" si="15"/>
        <v>-9167</v>
      </c>
      <c r="AJ41" s="18">
        <f t="shared" si="15"/>
        <v>-9167</v>
      </c>
      <c r="AK41" s="18">
        <f t="shared" si="15"/>
        <v>-9167</v>
      </c>
      <c r="AL41" s="18">
        <f t="shared" si="15"/>
        <v>-9167</v>
      </c>
      <c r="AM41" s="18">
        <f t="shared" si="15"/>
        <v>-9167</v>
      </c>
      <c r="AN41" s="18">
        <f t="shared" si="15"/>
        <v>-9167</v>
      </c>
      <c r="AO41" s="18">
        <f t="shared" si="2"/>
        <v>-9171</v>
      </c>
      <c r="AP41" s="18">
        <f t="shared" si="7"/>
        <v>-110008</v>
      </c>
      <c r="AQ41" s="18">
        <f t="shared" si="8"/>
        <v>-55008</v>
      </c>
      <c r="AR41" s="18">
        <f t="shared" si="9"/>
        <v>-9167</v>
      </c>
      <c r="AS41"/>
      <c r="AT41" t="str">
        <f t="shared" si="10"/>
        <v>Post doc rah. 1/2019 Eudaimonia 0,5 paikkaa</v>
      </c>
      <c r="AU41"/>
      <c r="AV41" t="str">
        <f t="shared" si="11"/>
        <v/>
      </c>
      <c r="AW41">
        <v>301005</v>
      </c>
      <c r="AX41">
        <f t="shared" si="12"/>
        <v>240402</v>
      </c>
    </row>
    <row r="42" spans="1:50" x14ac:dyDescent="0.25">
      <c r="A42" s="22">
        <v>2402060</v>
      </c>
      <c r="B42" s="11" t="s">
        <v>79</v>
      </c>
      <c r="C42" s="11" t="s">
        <v>79</v>
      </c>
      <c r="F42" s="12" t="s">
        <v>137</v>
      </c>
      <c r="H42" s="23" t="s">
        <v>111</v>
      </c>
      <c r="I42" s="12">
        <v>0.67</v>
      </c>
      <c r="J42" s="12">
        <v>1</v>
      </c>
      <c r="K42" s="12">
        <v>1</v>
      </c>
      <c r="L42" s="12">
        <v>1</v>
      </c>
      <c r="M42" s="12">
        <v>0.33</v>
      </c>
      <c r="N42" s="12" t="str">
        <f t="shared" si="0"/>
        <v>NN NN</v>
      </c>
      <c r="O42" s="14">
        <v>43466</v>
      </c>
      <c r="P42" s="14">
        <v>43830</v>
      </c>
      <c r="Q42" s="15">
        <f t="shared" si="3"/>
        <v>12</v>
      </c>
      <c r="R42" s="14">
        <v>43720</v>
      </c>
      <c r="S42" s="12">
        <f t="shared" si="4"/>
        <v>1</v>
      </c>
      <c r="T42" s="12" t="s">
        <v>54</v>
      </c>
      <c r="U42" s="12">
        <v>55000</v>
      </c>
      <c r="V42" s="16">
        <f t="shared" si="13"/>
        <v>55000</v>
      </c>
      <c r="W42" s="17" t="str">
        <f>IF(ISERROR(VLOOKUP(A42,'[1]RAKENNE 2019'!$A$2:$T$789,2,FALSE)),0,(VLOOKUP(A42,'[1]RAKENNE 2019'!$A$2:$T$789,2,FALSE)))</f>
        <v>Maantiede</v>
      </c>
      <c r="X42" s="17">
        <f>IF(ISERROR(VLOOKUP(A42,'[1]RAKENNE 2019'!$A$2:$T$789,12,FALSE)),0,(VLOOKUP(A42,'[1]RAKENNE 2019'!$A$2:$T$789,12,FALSE)))</f>
        <v>240206</v>
      </c>
      <c r="Y42" s="12" t="str">
        <f>IF(ISERROR(VLOOKUP(X42,'[1]RAKENNE 2019'!$A$2:$B$789,2,FALSE)),0,(VLOOKUP(X42,'[1]RAKENNE 2019'!$A$2:$B$789,2,FALSE)))</f>
        <v>Maantiede</v>
      </c>
      <c r="Z42" s="12">
        <f>IF(ISERROR(VLOOKUP(A42,'[1]RAKENNE 2019'!$A$2:$T$789,18,FALSE)),0,(VLOOKUP(A42,'[1]RAKENNE 2019'!$A$2:$T$789,18,FALSE)))</f>
        <v>24020</v>
      </c>
      <c r="AA42" s="12" t="str">
        <f>IF(ISERROR(VLOOKUP(A42,'[1]RAKENNE 2019'!$A$2:$T$789,20,FALSE)),0,(VLOOKUP(A42,'[1]RAKENNE 2019'!$A$2:$T$789,20,FALSE)))</f>
        <v>LuTK</v>
      </c>
      <c r="AD42" s="18">
        <f t="shared" si="15"/>
        <v>-4583</v>
      </c>
      <c r="AE42" s="18">
        <f t="shared" si="15"/>
        <v>-4583</v>
      </c>
      <c r="AF42" s="18">
        <f t="shared" si="15"/>
        <v>-4583</v>
      </c>
      <c r="AG42" s="18">
        <f t="shared" si="15"/>
        <v>-4583</v>
      </c>
      <c r="AH42" s="18">
        <f t="shared" si="15"/>
        <v>-4583</v>
      </c>
      <c r="AI42" s="18">
        <f t="shared" si="15"/>
        <v>-4583</v>
      </c>
      <c r="AJ42" s="18">
        <f t="shared" si="15"/>
        <v>-4583</v>
      </c>
      <c r="AK42" s="18">
        <f t="shared" si="15"/>
        <v>-4583</v>
      </c>
      <c r="AL42" s="18">
        <f t="shared" si="15"/>
        <v>-4583</v>
      </c>
      <c r="AM42" s="18">
        <f t="shared" si="15"/>
        <v>-4583</v>
      </c>
      <c r="AN42" s="18">
        <f t="shared" si="15"/>
        <v>-4583</v>
      </c>
      <c r="AO42" s="18">
        <f t="shared" si="2"/>
        <v>-4587</v>
      </c>
      <c r="AP42" s="18">
        <f t="shared" si="7"/>
        <v>-55000</v>
      </c>
      <c r="AQ42" s="18">
        <f t="shared" si="8"/>
        <v>0</v>
      </c>
      <c r="AR42" s="18">
        <f t="shared" si="9"/>
        <v>-4583</v>
      </c>
      <c r="AT42" t="str">
        <f t="shared" si="10"/>
        <v>Post doc rah. 1/2019 Eudaimonia 0,67 paikkaa</v>
      </c>
      <c r="AV42" t="str">
        <f t="shared" si="11"/>
        <v/>
      </c>
      <c r="AW42">
        <v>301005</v>
      </c>
      <c r="AX42">
        <f t="shared" si="12"/>
        <v>240206</v>
      </c>
    </row>
    <row r="43" spans="1:50" x14ac:dyDescent="0.25">
      <c r="A43" s="22">
        <v>2400310</v>
      </c>
      <c r="B43" s="11" t="s">
        <v>138</v>
      </c>
      <c r="C43" s="11" t="s">
        <v>139</v>
      </c>
      <c r="F43" s="12" t="s">
        <v>140</v>
      </c>
      <c r="H43" s="23" t="s">
        <v>111</v>
      </c>
      <c r="I43" s="12">
        <v>0.67</v>
      </c>
      <c r="J43" s="12">
        <v>0</v>
      </c>
      <c r="K43" s="12">
        <v>0</v>
      </c>
      <c r="L43" s="12">
        <v>0</v>
      </c>
      <c r="M43" s="12">
        <v>0</v>
      </c>
      <c r="N43" s="12" t="str">
        <f t="shared" si="0"/>
        <v>Siromaa Maarit</v>
      </c>
      <c r="O43" s="14">
        <v>43466</v>
      </c>
      <c r="P43" s="14">
        <v>43830</v>
      </c>
      <c r="Q43" s="15">
        <f t="shared" si="3"/>
        <v>12</v>
      </c>
      <c r="R43" s="14">
        <v>43720</v>
      </c>
      <c r="S43" s="12">
        <f t="shared" si="4"/>
        <v>0</v>
      </c>
      <c r="T43" s="12" t="s">
        <v>54</v>
      </c>
      <c r="U43" s="12">
        <v>55000</v>
      </c>
      <c r="V43" s="16">
        <f t="shared" si="13"/>
        <v>0</v>
      </c>
      <c r="W43" s="17" t="str">
        <f>IF(ISERROR(VLOOKUP(A43,'[1]RAKENNE 2019'!$A$2:$T$789,2,FALSE)),0,(VLOOKUP(A43,'[1]RAKENNE 2019'!$A$2:$T$789,2,FALSE)))</f>
        <v>Englantilainen filologia</v>
      </c>
      <c r="X43" s="17">
        <f>IF(ISERROR(VLOOKUP(A43,'[1]RAKENNE 2019'!$A$2:$T$789,12,FALSE)),0,(VLOOKUP(A43,'[1]RAKENNE 2019'!$A$2:$T$789,12,FALSE)))</f>
        <v>240031</v>
      </c>
      <c r="Y43" s="12" t="str">
        <f>IF(ISERROR(VLOOKUP(X43,'[1]RAKENNE 2019'!$A$2:$B$789,2,FALSE)),0,(VLOOKUP(X43,'[1]RAKENNE 2019'!$A$2:$B$789,2,FALSE)))</f>
        <v>Kielten ja kirjallisuuden tutkimusyksikkö</v>
      </c>
      <c r="Z43" s="12">
        <f>IF(ISERROR(VLOOKUP(A43,'[1]RAKENNE 2019'!$A$2:$T$789,18,FALSE)),0,(VLOOKUP(A43,'[1]RAKENNE 2019'!$A$2:$T$789,18,FALSE)))</f>
        <v>24000</v>
      </c>
      <c r="AA43" s="12" t="str">
        <f>IF(ISERROR(VLOOKUP(A43,'[1]RAKENNE 2019'!$A$2:$T$789,20,FALSE)),0,(VLOOKUP(A43,'[1]RAKENNE 2019'!$A$2:$T$789,20,FALSE)))</f>
        <v>HuTK</v>
      </c>
      <c r="AD43" s="18">
        <f t="shared" si="15"/>
        <v>0</v>
      </c>
      <c r="AE43" s="18">
        <f t="shared" si="15"/>
        <v>0</v>
      </c>
      <c r="AF43" s="18">
        <f t="shared" si="15"/>
        <v>0</v>
      </c>
      <c r="AG43" s="18">
        <f t="shared" si="15"/>
        <v>0</v>
      </c>
      <c r="AH43" s="18">
        <f t="shared" si="15"/>
        <v>0</v>
      </c>
      <c r="AI43" s="18">
        <f t="shared" si="15"/>
        <v>0</v>
      </c>
      <c r="AJ43" s="18">
        <f t="shared" si="15"/>
        <v>0</v>
      </c>
      <c r="AK43" s="18">
        <f t="shared" si="15"/>
        <v>0</v>
      </c>
      <c r="AL43" s="18">
        <f t="shared" si="15"/>
        <v>0</v>
      </c>
      <c r="AM43" s="18">
        <f t="shared" si="15"/>
        <v>0</v>
      </c>
      <c r="AN43" s="18">
        <f t="shared" si="15"/>
        <v>0</v>
      </c>
      <c r="AO43" s="18">
        <f t="shared" si="2"/>
        <v>-4</v>
      </c>
      <c r="AP43" s="18">
        <f t="shared" si="7"/>
        <v>-4</v>
      </c>
      <c r="AQ43" s="18">
        <f t="shared" si="8"/>
        <v>-4</v>
      </c>
      <c r="AR43" s="18">
        <f t="shared" si="9"/>
        <v>0</v>
      </c>
      <c r="AT43" t="str">
        <f t="shared" si="10"/>
        <v>Post doc rah. 1/2019 Eudaimonia 0,67 paikkaa</v>
      </c>
      <c r="AV43" t="str">
        <f t="shared" si="11"/>
        <v/>
      </c>
      <c r="AW43">
        <v>301005</v>
      </c>
      <c r="AX43">
        <f t="shared" si="12"/>
        <v>240031</v>
      </c>
    </row>
    <row r="44" spans="1:50" x14ac:dyDescent="0.25">
      <c r="A44" s="22">
        <v>2400310</v>
      </c>
      <c r="B44" s="11" t="s">
        <v>141</v>
      </c>
      <c r="C44" s="11" t="s">
        <v>142</v>
      </c>
      <c r="F44" s="12" t="s">
        <v>140</v>
      </c>
      <c r="H44" s="23" t="s">
        <v>111</v>
      </c>
      <c r="I44" s="12">
        <v>0.33</v>
      </c>
      <c r="J44" s="12">
        <v>1</v>
      </c>
      <c r="K44" s="12">
        <v>1</v>
      </c>
      <c r="L44" s="12">
        <v>1</v>
      </c>
      <c r="N44" s="12" t="str">
        <f t="shared" si="0"/>
        <v>Siitonen Reetta</v>
      </c>
      <c r="O44" s="14">
        <v>43466</v>
      </c>
      <c r="P44" s="14">
        <v>43830</v>
      </c>
      <c r="Q44" s="15">
        <f t="shared" si="3"/>
        <v>12</v>
      </c>
      <c r="R44" s="14">
        <v>43720</v>
      </c>
      <c r="S44" s="12">
        <f t="shared" si="4"/>
        <v>1</v>
      </c>
      <c r="T44" s="12" t="s">
        <v>54</v>
      </c>
      <c r="U44" s="12">
        <v>55000</v>
      </c>
      <c r="V44" s="16">
        <f t="shared" si="13"/>
        <v>55000</v>
      </c>
      <c r="W44" s="17" t="str">
        <f>IF(ISERROR(VLOOKUP(A44,'[1]RAKENNE 2019'!$A$2:$T$789,2,FALSE)),0,(VLOOKUP(A44,'[1]RAKENNE 2019'!$A$2:$T$789,2,FALSE)))</f>
        <v>Englantilainen filologia</v>
      </c>
      <c r="X44" s="17">
        <f>IF(ISERROR(VLOOKUP(A44,'[1]RAKENNE 2019'!$A$2:$T$789,12,FALSE)),0,(VLOOKUP(A44,'[1]RAKENNE 2019'!$A$2:$T$789,12,FALSE)))</f>
        <v>240031</v>
      </c>
      <c r="Y44" s="12" t="str">
        <f>IF(ISERROR(VLOOKUP(X44,'[1]RAKENNE 2019'!$A$2:$B$789,2,FALSE)),0,(VLOOKUP(X44,'[1]RAKENNE 2019'!$A$2:$B$789,2,FALSE)))</f>
        <v>Kielten ja kirjallisuuden tutkimusyksikkö</v>
      </c>
      <c r="Z44" s="12">
        <f>IF(ISERROR(VLOOKUP(A44,'[1]RAKENNE 2019'!$A$2:$T$789,18,FALSE)),0,(VLOOKUP(A44,'[1]RAKENNE 2019'!$A$2:$T$789,18,FALSE)))</f>
        <v>24000</v>
      </c>
      <c r="AA44" s="12" t="str">
        <f>IF(ISERROR(VLOOKUP(A44,'[1]RAKENNE 2019'!$A$2:$T$789,20,FALSE)),0,(VLOOKUP(A44,'[1]RAKENNE 2019'!$A$2:$T$789,20,FALSE)))</f>
        <v>HuTK</v>
      </c>
      <c r="AD44" s="18">
        <f t="shared" si="15"/>
        <v>-4583</v>
      </c>
      <c r="AE44" s="18">
        <f t="shared" si="15"/>
        <v>-4583</v>
      </c>
      <c r="AF44" s="18">
        <f t="shared" si="15"/>
        <v>-4583</v>
      </c>
      <c r="AG44" s="18">
        <f t="shared" si="15"/>
        <v>-4583</v>
      </c>
      <c r="AH44" s="18">
        <f t="shared" si="15"/>
        <v>-4583</v>
      </c>
      <c r="AI44" s="18">
        <f t="shared" si="15"/>
        <v>-4583</v>
      </c>
      <c r="AJ44" s="18">
        <f t="shared" si="15"/>
        <v>-4583</v>
      </c>
      <c r="AK44" s="18">
        <f t="shared" si="15"/>
        <v>-4583</v>
      </c>
      <c r="AL44" s="18">
        <f t="shared" si="15"/>
        <v>-4583</v>
      </c>
      <c r="AM44" s="18">
        <f t="shared" si="15"/>
        <v>-4583</v>
      </c>
      <c r="AN44" s="18">
        <f t="shared" si="15"/>
        <v>-4583</v>
      </c>
      <c r="AO44" s="18">
        <f t="shared" si="2"/>
        <v>-4587</v>
      </c>
      <c r="AP44" s="18">
        <f t="shared" si="7"/>
        <v>-55000</v>
      </c>
      <c r="AQ44" s="18">
        <f t="shared" si="8"/>
        <v>0</v>
      </c>
      <c r="AR44" s="18">
        <f t="shared" si="9"/>
        <v>-4583</v>
      </c>
      <c r="AT44" t="str">
        <f t="shared" si="10"/>
        <v>Post doc rah. 1/2019 Eudaimonia 0,33 paikkaa</v>
      </c>
      <c r="AV44" t="str">
        <f t="shared" si="11"/>
        <v/>
      </c>
      <c r="AW44">
        <v>301005</v>
      </c>
      <c r="AX44">
        <f t="shared" si="12"/>
        <v>240031</v>
      </c>
    </row>
    <row r="45" spans="1:50" x14ac:dyDescent="0.25">
      <c r="A45" s="22">
        <v>2401040</v>
      </c>
      <c r="B45" s="11" t="s">
        <v>143</v>
      </c>
      <c r="C45" s="11" t="s">
        <v>144</v>
      </c>
      <c r="F45" s="12" t="s">
        <v>145</v>
      </c>
      <c r="H45" s="23" t="s">
        <v>111</v>
      </c>
      <c r="I45" s="12">
        <v>1</v>
      </c>
      <c r="J45" s="12">
        <v>1</v>
      </c>
      <c r="K45" s="12">
        <v>1</v>
      </c>
      <c r="L45" s="12">
        <v>1</v>
      </c>
      <c r="N45" s="12" t="str">
        <f t="shared" si="0"/>
        <v>Tammi Tuure</v>
      </c>
      <c r="O45" s="14">
        <v>43466</v>
      </c>
      <c r="P45" s="14">
        <v>43830</v>
      </c>
      <c r="Q45" s="15">
        <f t="shared" si="3"/>
        <v>12</v>
      </c>
      <c r="R45" s="14">
        <v>43720</v>
      </c>
      <c r="S45" s="12">
        <f t="shared" si="4"/>
        <v>1</v>
      </c>
      <c r="T45" s="12" t="s">
        <v>54</v>
      </c>
      <c r="U45" s="12">
        <v>55000</v>
      </c>
      <c r="V45" s="16">
        <f t="shared" si="13"/>
        <v>55000</v>
      </c>
      <c r="W45" s="17" t="str">
        <f>IF(ISERROR(VLOOKUP(A45,'[1]RAKENNE 2019'!$A$2:$T$789,2,FALSE)),0,(VLOOKUP(A45,'[1]RAKENNE 2019'!$A$2:$T$789,2,FALSE)))</f>
        <v>Opettajat, opettaminen ja kasvatusyhteisöt</v>
      </c>
      <c r="X45" s="17">
        <f>IF(ISERROR(VLOOKUP(A45,'[1]RAKENNE 2019'!$A$2:$T$789,12,FALSE)),0,(VLOOKUP(A45,'[1]RAKENNE 2019'!$A$2:$T$789,12,FALSE)))</f>
        <v>240104</v>
      </c>
      <c r="Y45" s="12" t="str">
        <f>IF(ISERROR(VLOOKUP(X45,'[1]RAKENNE 2019'!$A$2:$B$789,2,FALSE)),0,(VLOOKUP(X45,'[1]RAKENNE 2019'!$A$2:$B$789,2,FALSE)))</f>
        <v>Opettajat, opettaminen ja kasvatusyhteisöt</v>
      </c>
      <c r="Z45" s="12">
        <f>IF(ISERROR(VLOOKUP(A45,'[1]RAKENNE 2019'!$A$2:$T$789,18,FALSE)),0,(VLOOKUP(A45,'[1]RAKENNE 2019'!$A$2:$T$789,18,FALSE)))</f>
        <v>24011</v>
      </c>
      <c r="AA45" s="12" t="str">
        <f>IF(ISERROR(VLOOKUP(A45,'[1]RAKENNE 2019'!$A$2:$T$789,20,FALSE)),0,(VLOOKUP(A45,'[1]RAKENNE 2019'!$A$2:$T$789,20,FALSE)))</f>
        <v>KTK</v>
      </c>
      <c r="AD45" s="18">
        <f t="shared" si="15"/>
        <v>-4583</v>
      </c>
      <c r="AE45" s="18">
        <f t="shared" si="15"/>
        <v>-4583</v>
      </c>
      <c r="AF45" s="18">
        <f t="shared" si="15"/>
        <v>-4583</v>
      </c>
      <c r="AG45" s="18">
        <f t="shared" si="15"/>
        <v>-4583</v>
      </c>
      <c r="AH45" s="18">
        <f t="shared" si="15"/>
        <v>-4583</v>
      </c>
      <c r="AI45" s="18">
        <f t="shared" si="15"/>
        <v>-4583</v>
      </c>
      <c r="AJ45" s="18">
        <f t="shared" si="15"/>
        <v>-4583</v>
      </c>
      <c r="AK45" s="18">
        <f t="shared" si="15"/>
        <v>-4583</v>
      </c>
      <c r="AL45" s="18">
        <f t="shared" si="15"/>
        <v>-4583</v>
      </c>
      <c r="AM45" s="18">
        <f t="shared" si="15"/>
        <v>-4583</v>
      </c>
      <c r="AN45" s="18">
        <f t="shared" si="15"/>
        <v>-4583</v>
      </c>
      <c r="AO45" s="18">
        <f t="shared" si="2"/>
        <v>-4587</v>
      </c>
      <c r="AP45" s="18">
        <f t="shared" si="7"/>
        <v>-55000</v>
      </c>
      <c r="AQ45" s="18">
        <f t="shared" si="8"/>
        <v>0</v>
      </c>
      <c r="AR45" s="18">
        <f t="shared" si="9"/>
        <v>-4583</v>
      </c>
      <c r="AT45" t="str">
        <f t="shared" si="10"/>
        <v>Post doc rah. 1/2019 Eudaimonia 1 paikkaa</v>
      </c>
      <c r="AV45" t="str">
        <f t="shared" si="11"/>
        <v/>
      </c>
      <c r="AW45">
        <v>301005</v>
      </c>
      <c r="AX45">
        <f t="shared" si="12"/>
        <v>240104</v>
      </c>
    </row>
    <row r="46" spans="1:50" x14ac:dyDescent="0.25">
      <c r="A46" s="22">
        <v>2405870</v>
      </c>
      <c r="B46" s="11" t="s">
        <v>146</v>
      </c>
      <c r="C46" s="11" t="s">
        <v>147</v>
      </c>
      <c r="F46" s="12" t="s">
        <v>62</v>
      </c>
      <c r="H46" s="23" t="s">
        <v>148</v>
      </c>
      <c r="I46" s="12">
        <v>0.67</v>
      </c>
      <c r="J46" s="12">
        <v>1</v>
      </c>
      <c r="K46" s="12">
        <v>1</v>
      </c>
      <c r="L46" s="12">
        <v>1</v>
      </c>
      <c r="M46" s="12">
        <v>0.33</v>
      </c>
      <c r="N46" s="12" t="str">
        <f t="shared" si="0"/>
        <v>Elgabli Anis</v>
      </c>
      <c r="O46" s="14">
        <v>43466</v>
      </c>
      <c r="P46" s="14">
        <v>43830</v>
      </c>
      <c r="Q46" s="15">
        <f t="shared" si="3"/>
        <v>12</v>
      </c>
      <c r="R46" s="14">
        <v>43720</v>
      </c>
      <c r="S46" s="12">
        <f t="shared" si="4"/>
        <v>1</v>
      </c>
      <c r="T46" s="12" t="s">
        <v>54</v>
      </c>
      <c r="U46" s="12">
        <v>55000</v>
      </c>
      <c r="V46" s="16">
        <f t="shared" si="13"/>
        <v>55000</v>
      </c>
      <c r="W46" s="17" t="str">
        <f>IF(ISERROR(VLOOKUP(A46,'[1]RAKENNE 2019'!$A$2:$T$789,2,FALSE)),0,(VLOOKUP(A46,'[1]RAKENNE 2019'!$A$2:$T$789,2,FALSE)))</f>
        <v xml:space="preserve">CWC - Radioteknologiat </v>
      </c>
      <c r="X46" s="17">
        <f>IF(ISERROR(VLOOKUP(A46,'[1]RAKENNE 2019'!$A$2:$T$789,12,FALSE)),0,(VLOOKUP(A46,'[1]RAKENNE 2019'!$A$2:$T$789,12,FALSE)))</f>
        <v>240587</v>
      </c>
      <c r="Y46" s="12" t="str">
        <f>IF(ISERROR(VLOOKUP(X46,'[1]RAKENNE 2019'!$A$2:$B$789,2,FALSE)),0,(VLOOKUP(X46,'[1]RAKENNE 2019'!$A$2:$B$789,2,FALSE)))</f>
        <v xml:space="preserve">CWC - Radioteknologiat </v>
      </c>
      <c r="Z46" s="12">
        <f>IF(ISERROR(VLOOKUP(A46,'[1]RAKENNE 2019'!$A$2:$T$789,18,FALSE)),0,(VLOOKUP(A46,'[1]RAKENNE 2019'!$A$2:$T$789,18,FALSE)))</f>
        <v>24062</v>
      </c>
      <c r="AA46" s="12" t="str">
        <f>IF(ISERROR(VLOOKUP(A46,'[1]RAKENNE 2019'!$A$2:$T$789,20,FALSE)),0,(VLOOKUP(A46,'[1]RAKENNE 2019'!$A$2:$T$789,20,FALSE)))</f>
        <v>TST</v>
      </c>
      <c r="AB46" s="12">
        <v>24003992</v>
      </c>
      <c r="AC46" s="12" t="s">
        <v>149</v>
      </c>
      <c r="AD46" s="18">
        <f t="shared" si="15"/>
        <v>-4583</v>
      </c>
      <c r="AE46" s="18">
        <f t="shared" si="15"/>
        <v>-4583</v>
      </c>
      <c r="AF46" s="18">
        <f t="shared" si="15"/>
        <v>-4583</v>
      </c>
      <c r="AG46" s="18">
        <f t="shared" si="15"/>
        <v>-4583</v>
      </c>
      <c r="AH46" s="18">
        <f t="shared" si="15"/>
        <v>-4583</v>
      </c>
      <c r="AI46" s="18">
        <f t="shared" si="15"/>
        <v>-4583</v>
      </c>
      <c r="AJ46" s="18">
        <f t="shared" si="15"/>
        <v>-4583</v>
      </c>
      <c r="AK46" s="18">
        <f t="shared" si="15"/>
        <v>-4583</v>
      </c>
      <c r="AL46" s="18">
        <f t="shared" si="15"/>
        <v>-4583</v>
      </c>
      <c r="AM46" s="18">
        <f t="shared" si="15"/>
        <v>-4583</v>
      </c>
      <c r="AN46" s="18">
        <f t="shared" si="15"/>
        <v>-4583</v>
      </c>
      <c r="AO46" s="18">
        <f t="shared" si="2"/>
        <v>-4587</v>
      </c>
      <c r="AP46" s="18">
        <f t="shared" si="7"/>
        <v>-55000</v>
      </c>
      <c r="AQ46" s="18">
        <f t="shared" si="8"/>
        <v>0</v>
      </c>
      <c r="AR46" s="18">
        <f t="shared" si="9"/>
        <v>-4583</v>
      </c>
      <c r="AT46" t="str">
        <f t="shared" si="10"/>
        <v>Post doc rah. 1/2019 Infotech 0,67 paikkaa</v>
      </c>
      <c r="AV46">
        <f t="shared" si="11"/>
        <v>24003992</v>
      </c>
      <c r="AW46">
        <v>301005</v>
      </c>
      <c r="AX46">
        <f t="shared" si="12"/>
        <v>240587</v>
      </c>
    </row>
    <row r="47" spans="1:50" x14ac:dyDescent="0.25">
      <c r="A47" s="22">
        <v>2405870</v>
      </c>
      <c r="B47" s="11" t="s">
        <v>79</v>
      </c>
      <c r="C47" s="11" t="s">
        <v>79</v>
      </c>
      <c r="F47" s="12" t="s">
        <v>150</v>
      </c>
      <c r="H47" s="23" t="s">
        <v>148</v>
      </c>
      <c r="I47" s="12">
        <v>0.33</v>
      </c>
      <c r="J47" s="12">
        <v>1</v>
      </c>
      <c r="K47" s="12">
        <v>1</v>
      </c>
      <c r="L47" s="12">
        <v>1</v>
      </c>
      <c r="M47" s="12">
        <v>0.67</v>
      </c>
      <c r="N47" s="12" t="str">
        <f t="shared" si="0"/>
        <v>NN NN</v>
      </c>
      <c r="O47" s="14">
        <v>43466</v>
      </c>
      <c r="P47" s="14">
        <v>43830</v>
      </c>
      <c r="Q47" s="15">
        <f t="shared" si="3"/>
        <v>12</v>
      </c>
      <c r="R47" s="14">
        <v>43720</v>
      </c>
      <c r="S47" s="12">
        <f t="shared" si="4"/>
        <v>1</v>
      </c>
      <c r="T47" s="12" t="s">
        <v>54</v>
      </c>
      <c r="U47" s="12">
        <v>55000</v>
      </c>
      <c r="V47" s="16">
        <f t="shared" si="13"/>
        <v>55000</v>
      </c>
      <c r="W47" s="17" t="str">
        <f>IF(ISERROR(VLOOKUP(A47,'[1]RAKENNE 2019'!$A$2:$T$789,2,FALSE)),0,(VLOOKUP(A47,'[1]RAKENNE 2019'!$A$2:$T$789,2,FALSE)))</f>
        <v xml:space="preserve">CWC - Radioteknologiat </v>
      </c>
      <c r="X47" s="17">
        <f>IF(ISERROR(VLOOKUP(A47,'[1]RAKENNE 2019'!$A$2:$T$789,12,FALSE)),0,(VLOOKUP(A47,'[1]RAKENNE 2019'!$A$2:$T$789,12,FALSE)))</f>
        <v>240587</v>
      </c>
      <c r="Y47" s="12" t="str">
        <f>IF(ISERROR(VLOOKUP(X47,'[1]RAKENNE 2019'!$A$2:$B$789,2,FALSE)),0,(VLOOKUP(X47,'[1]RAKENNE 2019'!$A$2:$B$789,2,FALSE)))</f>
        <v xml:space="preserve">CWC - Radioteknologiat </v>
      </c>
      <c r="Z47" s="12">
        <f>IF(ISERROR(VLOOKUP(A47,'[1]RAKENNE 2019'!$A$2:$T$789,18,FALSE)),0,(VLOOKUP(A47,'[1]RAKENNE 2019'!$A$2:$T$789,18,FALSE)))</f>
        <v>24062</v>
      </c>
      <c r="AA47" s="12" t="str">
        <f>IF(ISERROR(VLOOKUP(A47,'[1]RAKENNE 2019'!$A$2:$T$789,20,FALSE)),0,(VLOOKUP(A47,'[1]RAKENNE 2019'!$A$2:$T$789,20,FALSE)))</f>
        <v>TST</v>
      </c>
      <c r="AB47" s="12">
        <v>24004039</v>
      </c>
      <c r="AC47" s="12" t="s">
        <v>151</v>
      </c>
      <c r="AD47" s="18">
        <f t="shared" si="15"/>
        <v>-4583</v>
      </c>
      <c r="AE47" s="18">
        <f t="shared" si="15"/>
        <v>-4583</v>
      </c>
      <c r="AF47" s="18">
        <f t="shared" si="15"/>
        <v>-4583</v>
      </c>
      <c r="AG47" s="18">
        <f t="shared" si="15"/>
        <v>-4583</v>
      </c>
      <c r="AH47" s="18">
        <f t="shared" si="15"/>
        <v>-4583</v>
      </c>
      <c r="AI47" s="18">
        <f t="shared" si="15"/>
        <v>-4583</v>
      </c>
      <c r="AJ47" s="18">
        <f t="shared" si="15"/>
        <v>-4583</v>
      </c>
      <c r="AK47" s="18">
        <f t="shared" si="15"/>
        <v>-4583</v>
      </c>
      <c r="AL47" s="18">
        <f t="shared" si="15"/>
        <v>-4583</v>
      </c>
      <c r="AM47" s="18">
        <f t="shared" si="15"/>
        <v>-4583</v>
      </c>
      <c r="AN47" s="18">
        <f t="shared" si="15"/>
        <v>-4583</v>
      </c>
      <c r="AO47" s="18">
        <f t="shared" si="2"/>
        <v>-4587</v>
      </c>
      <c r="AP47" s="18">
        <f t="shared" si="7"/>
        <v>-55000</v>
      </c>
      <c r="AQ47" s="18">
        <f t="shared" si="8"/>
        <v>0</v>
      </c>
      <c r="AR47" s="18">
        <f t="shared" si="9"/>
        <v>-4583</v>
      </c>
      <c r="AT47" t="str">
        <f t="shared" si="10"/>
        <v>Post doc rah. 1/2019 Infotech 0,33 paikkaa</v>
      </c>
      <c r="AV47">
        <f t="shared" si="11"/>
        <v>24004039</v>
      </c>
      <c r="AW47">
        <v>301005</v>
      </c>
      <c r="AX47">
        <f t="shared" si="12"/>
        <v>240587</v>
      </c>
    </row>
    <row r="48" spans="1:50" x14ac:dyDescent="0.25">
      <c r="A48" s="22">
        <v>2405840</v>
      </c>
      <c r="B48" s="11" t="s">
        <v>152</v>
      </c>
      <c r="C48" s="11" t="s">
        <v>153</v>
      </c>
      <c r="F48" s="12" t="s">
        <v>154</v>
      </c>
      <c r="H48" s="23" t="s">
        <v>148</v>
      </c>
      <c r="I48" s="12">
        <v>0.33</v>
      </c>
      <c r="J48" s="12">
        <v>1</v>
      </c>
      <c r="K48" s="12">
        <v>1</v>
      </c>
      <c r="L48" s="12">
        <v>1</v>
      </c>
      <c r="M48" s="12">
        <v>0.67</v>
      </c>
      <c r="N48" s="12" t="str">
        <f t="shared" si="0"/>
        <v>Pedone Matteo</v>
      </c>
      <c r="O48" s="14">
        <v>43466</v>
      </c>
      <c r="P48" s="14">
        <v>43830</v>
      </c>
      <c r="Q48" s="15">
        <f t="shared" si="3"/>
        <v>12</v>
      </c>
      <c r="R48" s="14">
        <v>43720</v>
      </c>
      <c r="S48" s="12">
        <f t="shared" si="4"/>
        <v>1</v>
      </c>
      <c r="T48" s="12" t="s">
        <v>54</v>
      </c>
      <c r="U48" s="12">
        <v>55000</v>
      </c>
      <c r="V48" s="16">
        <f t="shared" si="13"/>
        <v>55000</v>
      </c>
      <c r="W48" s="17" t="str">
        <f>IF(ISERROR(VLOOKUP(A48,'[1]RAKENNE 2019'!$A$2:$T$789,2,FALSE)),0,(VLOOKUP(A48,'[1]RAKENNE 2019'!$A$2:$T$789,2,FALSE)))</f>
        <v>Konenäkö ja signaalianalyysi</v>
      </c>
      <c r="X48" s="17">
        <f>IF(ISERROR(VLOOKUP(A48,'[1]RAKENNE 2019'!$A$2:$T$789,12,FALSE)),0,(VLOOKUP(A48,'[1]RAKENNE 2019'!$A$2:$T$789,12,FALSE)))</f>
        <v>240584</v>
      </c>
      <c r="Y48" s="12" t="str">
        <f>IF(ISERROR(VLOOKUP(X48,'[1]RAKENNE 2019'!$A$2:$B$789,2,FALSE)),0,(VLOOKUP(X48,'[1]RAKENNE 2019'!$A$2:$B$789,2,FALSE)))</f>
        <v>Konenäkö ja signaalianalyysi</v>
      </c>
      <c r="Z48" s="12">
        <f>IF(ISERROR(VLOOKUP(A48,'[1]RAKENNE 2019'!$A$2:$T$789,18,FALSE)),0,(VLOOKUP(A48,'[1]RAKENNE 2019'!$A$2:$T$789,18,FALSE)))</f>
        <v>24062</v>
      </c>
      <c r="AA48" s="12" t="str">
        <f>IF(ISERROR(VLOOKUP(A48,'[1]RAKENNE 2019'!$A$2:$T$789,20,FALSE)),0,(VLOOKUP(A48,'[1]RAKENNE 2019'!$A$2:$T$789,20,FALSE)))</f>
        <v>TST</v>
      </c>
      <c r="AD48" s="18">
        <f t="shared" si="15"/>
        <v>-4583</v>
      </c>
      <c r="AE48" s="18">
        <f t="shared" si="15"/>
        <v>-4583</v>
      </c>
      <c r="AF48" s="18">
        <f t="shared" si="15"/>
        <v>-4583</v>
      </c>
      <c r="AG48" s="18">
        <f t="shared" si="15"/>
        <v>-4583</v>
      </c>
      <c r="AH48" s="18">
        <f t="shared" si="15"/>
        <v>-4583</v>
      </c>
      <c r="AI48" s="18">
        <f t="shared" si="15"/>
        <v>-4583</v>
      </c>
      <c r="AJ48" s="18">
        <f t="shared" si="15"/>
        <v>-4583</v>
      </c>
      <c r="AK48" s="18">
        <f t="shared" si="15"/>
        <v>-4583</v>
      </c>
      <c r="AL48" s="18">
        <f t="shared" si="15"/>
        <v>-4583</v>
      </c>
      <c r="AM48" s="18">
        <f t="shared" si="15"/>
        <v>-4583</v>
      </c>
      <c r="AN48" s="18">
        <f t="shared" si="15"/>
        <v>-4583</v>
      </c>
      <c r="AO48" s="18">
        <f t="shared" si="2"/>
        <v>-4587</v>
      </c>
      <c r="AP48" s="18">
        <f t="shared" si="7"/>
        <v>-55000</v>
      </c>
      <c r="AQ48" s="18">
        <f t="shared" si="8"/>
        <v>0</v>
      </c>
      <c r="AR48" s="18">
        <f t="shared" si="9"/>
        <v>-4583</v>
      </c>
      <c r="AT48" t="str">
        <f t="shared" si="10"/>
        <v>Post doc rah. 1/2019 Infotech 0,33 paikkaa</v>
      </c>
      <c r="AV48" t="str">
        <f t="shared" si="11"/>
        <v/>
      </c>
      <c r="AW48">
        <v>301005</v>
      </c>
      <c r="AX48">
        <f t="shared" si="12"/>
        <v>240584</v>
      </c>
    </row>
    <row r="49" spans="1:50" x14ac:dyDescent="0.25">
      <c r="A49" s="22">
        <v>2405870</v>
      </c>
      <c r="B49" s="11" t="s">
        <v>155</v>
      </c>
      <c r="C49" s="11" t="s">
        <v>156</v>
      </c>
      <c r="F49" s="12" t="s">
        <v>157</v>
      </c>
      <c r="H49" s="23" t="s">
        <v>148</v>
      </c>
      <c r="I49" s="12">
        <v>1</v>
      </c>
      <c r="J49" s="12">
        <v>1</v>
      </c>
      <c r="K49" s="12">
        <v>1</v>
      </c>
      <c r="L49" s="12">
        <v>1</v>
      </c>
      <c r="N49" s="12" t="str">
        <f t="shared" si="0"/>
        <v>Khan Zaheer</v>
      </c>
      <c r="O49" s="14">
        <v>43466</v>
      </c>
      <c r="P49" s="14">
        <v>43830</v>
      </c>
      <c r="Q49" s="15">
        <f t="shared" si="3"/>
        <v>12</v>
      </c>
      <c r="R49" s="14">
        <v>43720</v>
      </c>
      <c r="S49" s="12">
        <f t="shared" si="4"/>
        <v>1</v>
      </c>
      <c r="T49" s="12" t="s">
        <v>54</v>
      </c>
      <c r="U49" s="12">
        <v>55000</v>
      </c>
      <c r="V49" s="16">
        <f t="shared" si="13"/>
        <v>55000</v>
      </c>
      <c r="W49" s="17" t="str">
        <f>IF(ISERROR(VLOOKUP(A49,'[1]RAKENNE 2019'!$A$2:$T$789,2,FALSE)),0,(VLOOKUP(A49,'[1]RAKENNE 2019'!$A$2:$T$789,2,FALSE)))</f>
        <v xml:space="preserve">CWC - Radioteknologiat </v>
      </c>
      <c r="X49" s="17">
        <f>IF(ISERROR(VLOOKUP(A49,'[1]RAKENNE 2019'!$A$2:$T$789,12,FALSE)),0,(VLOOKUP(A49,'[1]RAKENNE 2019'!$A$2:$T$789,12,FALSE)))</f>
        <v>240587</v>
      </c>
      <c r="Y49" s="12" t="str">
        <f>IF(ISERROR(VLOOKUP(X49,'[1]RAKENNE 2019'!$A$2:$B$789,2,FALSE)),0,(VLOOKUP(X49,'[1]RAKENNE 2019'!$A$2:$B$789,2,FALSE)))</f>
        <v xml:space="preserve">CWC - Radioteknologiat </v>
      </c>
      <c r="Z49" s="12">
        <f>IF(ISERROR(VLOOKUP(A49,'[1]RAKENNE 2019'!$A$2:$T$789,18,FALSE)),0,(VLOOKUP(A49,'[1]RAKENNE 2019'!$A$2:$T$789,18,FALSE)))</f>
        <v>24062</v>
      </c>
      <c r="AA49" s="12" t="str">
        <f>IF(ISERROR(VLOOKUP(A49,'[1]RAKENNE 2019'!$A$2:$T$789,20,FALSE)),0,(VLOOKUP(A49,'[1]RAKENNE 2019'!$A$2:$T$789,20,FALSE)))</f>
        <v>TST</v>
      </c>
      <c r="AB49" s="12">
        <v>24003995</v>
      </c>
      <c r="AC49" s="12" t="s">
        <v>158</v>
      </c>
      <c r="AD49" s="18">
        <f t="shared" si="15"/>
        <v>-4583</v>
      </c>
      <c r="AE49" s="18">
        <f t="shared" si="15"/>
        <v>-4583</v>
      </c>
      <c r="AF49" s="18">
        <f t="shared" si="15"/>
        <v>-4583</v>
      </c>
      <c r="AG49" s="18">
        <f t="shared" si="15"/>
        <v>-4583</v>
      </c>
      <c r="AH49" s="18">
        <f t="shared" si="15"/>
        <v>-4583</v>
      </c>
      <c r="AI49" s="18">
        <f t="shared" si="15"/>
        <v>-4583</v>
      </c>
      <c r="AJ49" s="18">
        <f t="shared" si="15"/>
        <v>-4583</v>
      </c>
      <c r="AK49" s="18">
        <f t="shared" si="15"/>
        <v>-4583</v>
      </c>
      <c r="AL49" s="18">
        <f t="shared" si="15"/>
        <v>-4583</v>
      </c>
      <c r="AM49" s="18">
        <f t="shared" si="15"/>
        <v>-4583</v>
      </c>
      <c r="AN49" s="18">
        <f t="shared" si="15"/>
        <v>-4583</v>
      </c>
      <c r="AO49" s="18">
        <f t="shared" si="2"/>
        <v>-4587</v>
      </c>
      <c r="AP49" s="18">
        <f t="shared" si="7"/>
        <v>-55000</v>
      </c>
      <c r="AQ49" s="18">
        <f t="shared" si="8"/>
        <v>0</v>
      </c>
      <c r="AR49" s="18">
        <f t="shared" si="9"/>
        <v>-4583</v>
      </c>
      <c r="AT49" t="str">
        <f t="shared" si="10"/>
        <v>Post doc rah. 1/2019 Infotech 1 paikkaa</v>
      </c>
      <c r="AV49">
        <f t="shared" si="11"/>
        <v>24003995</v>
      </c>
      <c r="AW49">
        <v>301005</v>
      </c>
      <c r="AX49">
        <f t="shared" si="12"/>
        <v>240587</v>
      </c>
    </row>
    <row r="50" spans="1:50" x14ac:dyDescent="0.25">
      <c r="A50" s="22">
        <v>2405840</v>
      </c>
      <c r="B50" s="11" t="s">
        <v>159</v>
      </c>
      <c r="C50" s="11" t="s">
        <v>160</v>
      </c>
      <c r="F50" s="12" t="s">
        <v>161</v>
      </c>
      <c r="H50" s="23" t="s">
        <v>148</v>
      </c>
      <c r="I50" s="12">
        <v>0.33</v>
      </c>
      <c r="J50" s="12">
        <v>1</v>
      </c>
      <c r="K50" s="12">
        <v>1</v>
      </c>
      <c r="L50" s="12">
        <v>1</v>
      </c>
      <c r="M50" s="12">
        <v>0.67</v>
      </c>
      <c r="N50" s="12" t="str">
        <f t="shared" si="0"/>
        <v>Li Xiaobai</v>
      </c>
      <c r="O50" s="14">
        <v>43466</v>
      </c>
      <c r="P50" s="14">
        <v>43830</v>
      </c>
      <c r="Q50" s="15">
        <f t="shared" si="3"/>
        <v>12</v>
      </c>
      <c r="R50" s="14">
        <v>43720</v>
      </c>
      <c r="S50" s="12">
        <f t="shared" si="4"/>
        <v>1</v>
      </c>
      <c r="T50" s="12" t="s">
        <v>54</v>
      </c>
      <c r="U50" s="12">
        <v>55000</v>
      </c>
      <c r="V50" s="16">
        <f t="shared" si="13"/>
        <v>55000</v>
      </c>
      <c r="W50" s="17" t="str">
        <f>IF(ISERROR(VLOOKUP(A50,'[1]RAKENNE 2019'!$A$2:$T$789,2,FALSE)),0,(VLOOKUP(A50,'[1]RAKENNE 2019'!$A$2:$T$789,2,FALSE)))</f>
        <v>Konenäkö ja signaalianalyysi</v>
      </c>
      <c r="X50" s="17">
        <f>IF(ISERROR(VLOOKUP(A50,'[1]RAKENNE 2019'!$A$2:$T$789,12,FALSE)),0,(VLOOKUP(A50,'[1]RAKENNE 2019'!$A$2:$T$789,12,FALSE)))</f>
        <v>240584</v>
      </c>
      <c r="Y50" s="12" t="str">
        <f>IF(ISERROR(VLOOKUP(X50,'[1]RAKENNE 2019'!$A$2:$B$789,2,FALSE)),0,(VLOOKUP(X50,'[1]RAKENNE 2019'!$A$2:$B$789,2,FALSE)))</f>
        <v>Konenäkö ja signaalianalyysi</v>
      </c>
      <c r="Z50" s="12">
        <f>IF(ISERROR(VLOOKUP(A50,'[1]RAKENNE 2019'!$A$2:$T$789,18,FALSE)),0,(VLOOKUP(A50,'[1]RAKENNE 2019'!$A$2:$T$789,18,FALSE)))</f>
        <v>24062</v>
      </c>
      <c r="AA50" s="12" t="str">
        <f>IF(ISERROR(VLOOKUP(A50,'[1]RAKENNE 2019'!$A$2:$T$789,20,FALSE)),0,(VLOOKUP(A50,'[1]RAKENNE 2019'!$A$2:$T$789,20,FALSE)))</f>
        <v>TST</v>
      </c>
      <c r="AD50" s="18">
        <f t="shared" si="15"/>
        <v>-4583</v>
      </c>
      <c r="AE50" s="18">
        <f t="shared" si="15"/>
        <v>-4583</v>
      </c>
      <c r="AF50" s="18">
        <f t="shared" si="15"/>
        <v>-4583</v>
      </c>
      <c r="AG50" s="18">
        <f t="shared" si="15"/>
        <v>-4583</v>
      </c>
      <c r="AH50" s="18">
        <f t="shared" si="15"/>
        <v>-4583</v>
      </c>
      <c r="AI50" s="18">
        <f t="shared" si="15"/>
        <v>-4583</v>
      </c>
      <c r="AJ50" s="18">
        <f t="shared" si="15"/>
        <v>-4583</v>
      </c>
      <c r="AK50" s="18">
        <f t="shared" si="15"/>
        <v>-4583</v>
      </c>
      <c r="AL50" s="18">
        <f t="shared" si="15"/>
        <v>-4583</v>
      </c>
      <c r="AM50" s="18">
        <f t="shared" si="15"/>
        <v>-4583</v>
      </c>
      <c r="AN50" s="18">
        <f t="shared" si="15"/>
        <v>-4583</v>
      </c>
      <c r="AO50" s="18">
        <f t="shared" si="2"/>
        <v>-4587</v>
      </c>
      <c r="AP50" s="18">
        <f t="shared" si="7"/>
        <v>-55000</v>
      </c>
      <c r="AQ50" s="18">
        <f t="shared" si="8"/>
        <v>0</v>
      </c>
      <c r="AR50" s="18">
        <f t="shared" si="9"/>
        <v>-4583</v>
      </c>
      <c r="AT50" t="str">
        <f t="shared" si="10"/>
        <v>Post doc rah. 1/2019 Infotech 0,33 paikkaa</v>
      </c>
      <c r="AV50" t="str">
        <f t="shared" si="11"/>
        <v/>
      </c>
      <c r="AW50">
        <v>301005</v>
      </c>
      <c r="AX50">
        <f t="shared" si="12"/>
        <v>240584</v>
      </c>
    </row>
    <row r="51" spans="1:50" x14ac:dyDescent="0.25">
      <c r="A51" s="22">
        <v>2405840</v>
      </c>
      <c r="B51" s="11" t="s">
        <v>162</v>
      </c>
      <c r="C51" s="11" t="s">
        <v>163</v>
      </c>
      <c r="F51" s="12" t="s">
        <v>164</v>
      </c>
      <c r="H51" s="23" t="s">
        <v>148</v>
      </c>
      <c r="I51" s="12">
        <v>0.33</v>
      </c>
      <c r="J51" s="12">
        <v>1</v>
      </c>
      <c r="K51" s="12">
        <v>1</v>
      </c>
      <c r="L51" s="12">
        <v>1</v>
      </c>
      <c r="M51" s="12">
        <v>0.67</v>
      </c>
      <c r="N51" s="12" t="str">
        <f t="shared" si="0"/>
        <v>XIA Baigiang</v>
      </c>
      <c r="O51" s="14">
        <v>43466</v>
      </c>
      <c r="P51" s="14">
        <v>43830</v>
      </c>
      <c r="Q51" s="15">
        <f t="shared" si="3"/>
        <v>12</v>
      </c>
      <c r="R51" s="14">
        <v>43720</v>
      </c>
      <c r="S51" s="12">
        <f t="shared" si="4"/>
        <v>1</v>
      </c>
      <c r="T51" s="12" t="s">
        <v>54</v>
      </c>
      <c r="U51" s="12">
        <v>55000</v>
      </c>
      <c r="V51" s="16">
        <f t="shared" si="13"/>
        <v>55000</v>
      </c>
      <c r="W51" s="17" t="str">
        <f>IF(ISERROR(VLOOKUP(A51,'[1]RAKENNE 2019'!$A$2:$T$789,2,FALSE)),0,(VLOOKUP(A51,'[1]RAKENNE 2019'!$A$2:$T$789,2,FALSE)))</f>
        <v>Konenäkö ja signaalianalyysi</v>
      </c>
      <c r="X51" s="17">
        <f>IF(ISERROR(VLOOKUP(A51,'[1]RAKENNE 2019'!$A$2:$T$789,12,FALSE)),0,(VLOOKUP(A51,'[1]RAKENNE 2019'!$A$2:$T$789,12,FALSE)))</f>
        <v>240584</v>
      </c>
      <c r="Y51" s="12" t="str">
        <f>IF(ISERROR(VLOOKUP(X51,'[1]RAKENNE 2019'!$A$2:$B$789,2,FALSE)),0,(VLOOKUP(X51,'[1]RAKENNE 2019'!$A$2:$B$789,2,FALSE)))</f>
        <v>Konenäkö ja signaalianalyysi</v>
      </c>
      <c r="Z51" s="12">
        <f>IF(ISERROR(VLOOKUP(A51,'[1]RAKENNE 2019'!$A$2:$T$789,18,FALSE)),0,(VLOOKUP(A51,'[1]RAKENNE 2019'!$A$2:$T$789,18,FALSE)))</f>
        <v>24062</v>
      </c>
      <c r="AA51" s="12" t="str">
        <f>IF(ISERROR(VLOOKUP(A51,'[1]RAKENNE 2019'!$A$2:$T$789,20,FALSE)),0,(VLOOKUP(A51,'[1]RAKENNE 2019'!$A$2:$T$789,20,FALSE)))</f>
        <v>TST</v>
      </c>
      <c r="AD51" s="18">
        <f t="shared" si="15"/>
        <v>-4583</v>
      </c>
      <c r="AE51" s="18">
        <f t="shared" si="15"/>
        <v>-4583</v>
      </c>
      <c r="AF51" s="18">
        <f t="shared" si="15"/>
        <v>-4583</v>
      </c>
      <c r="AG51" s="18">
        <f t="shared" si="15"/>
        <v>-4583</v>
      </c>
      <c r="AH51" s="18">
        <f t="shared" si="15"/>
        <v>-4583</v>
      </c>
      <c r="AI51" s="18">
        <f t="shared" si="15"/>
        <v>-4583</v>
      </c>
      <c r="AJ51" s="18">
        <f t="shared" si="15"/>
        <v>-4583</v>
      </c>
      <c r="AK51" s="18">
        <f t="shared" si="15"/>
        <v>-4583</v>
      </c>
      <c r="AL51" s="18">
        <f t="shared" si="15"/>
        <v>-4583</v>
      </c>
      <c r="AM51" s="18">
        <f t="shared" si="15"/>
        <v>-4583</v>
      </c>
      <c r="AN51" s="18">
        <f t="shared" si="15"/>
        <v>-4583</v>
      </c>
      <c r="AO51" s="18">
        <f t="shared" si="2"/>
        <v>-4587</v>
      </c>
      <c r="AP51" s="18">
        <f t="shared" si="7"/>
        <v>-55000</v>
      </c>
      <c r="AQ51" s="18">
        <f t="shared" si="8"/>
        <v>0</v>
      </c>
      <c r="AR51" s="18">
        <f t="shared" si="9"/>
        <v>-4583</v>
      </c>
      <c r="AT51" t="str">
        <f t="shared" si="10"/>
        <v>Post doc rah. 1/2019 Infotech 0,33 paikkaa</v>
      </c>
      <c r="AV51" t="str">
        <f t="shared" si="11"/>
        <v/>
      </c>
      <c r="AW51">
        <v>301005</v>
      </c>
      <c r="AX51">
        <f t="shared" si="12"/>
        <v>240584</v>
      </c>
    </row>
    <row r="52" spans="1:50" x14ac:dyDescent="0.25">
      <c r="A52" s="22">
        <v>2405860</v>
      </c>
      <c r="B52" s="11" t="s">
        <v>79</v>
      </c>
      <c r="C52" s="11" t="s">
        <v>79</v>
      </c>
      <c r="F52" s="12" t="s">
        <v>165</v>
      </c>
      <c r="H52" s="23" t="s">
        <v>148</v>
      </c>
      <c r="I52" s="12">
        <v>0.67</v>
      </c>
      <c r="J52" s="12">
        <v>1</v>
      </c>
      <c r="K52" s="12">
        <v>1</v>
      </c>
      <c r="L52" s="12">
        <v>1</v>
      </c>
      <c r="M52" s="12">
        <v>0.33</v>
      </c>
      <c r="N52" s="12" t="str">
        <f t="shared" si="0"/>
        <v>NN NN</v>
      </c>
      <c r="O52" s="14">
        <v>43466</v>
      </c>
      <c r="P52" s="14">
        <v>43830</v>
      </c>
      <c r="Q52" s="15">
        <f t="shared" si="3"/>
        <v>12</v>
      </c>
      <c r="R52" s="14">
        <v>43720</v>
      </c>
      <c r="S52" s="12">
        <f t="shared" si="4"/>
        <v>1</v>
      </c>
      <c r="T52" s="12" t="s">
        <v>54</v>
      </c>
      <c r="U52" s="12">
        <v>55000</v>
      </c>
      <c r="V52" s="16">
        <f t="shared" si="13"/>
        <v>55000</v>
      </c>
      <c r="W52" s="17" t="str">
        <f>IF(ISERROR(VLOOKUP(A52,'[1]RAKENNE 2019'!$A$2:$T$789,2,FALSE)),0,(VLOOKUP(A52,'[1]RAKENNE 2019'!$A$2:$T$789,2,FALSE)))</f>
        <v>Mikroelektroniikka</v>
      </c>
      <c r="X52" s="17">
        <f>IF(ISERROR(VLOOKUP(A52,'[1]RAKENNE 2019'!$A$2:$T$789,12,FALSE)),0,(VLOOKUP(A52,'[1]RAKENNE 2019'!$A$2:$T$789,12,FALSE)))</f>
        <v>240586</v>
      </c>
      <c r="Y52" s="12" t="str">
        <f>IF(ISERROR(VLOOKUP(X52,'[1]RAKENNE 2019'!$A$2:$B$789,2,FALSE)),0,(VLOOKUP(X52,'[1]RAKENNE 2019'!$A$2:$B$789,2,FALSE)))</f>
        <v>Mikroelektroniikka</v>
      </c>
      <c r="Z52" s="12">
        <f>IF(ISERROR(VLOOKUP(A52,'[1]RAKENNE 2019'!$A$2:$T$789,18,FALSE)),0,(VLOOKUP(A52,'[1]RAKENNE 2019'!$A$2:$T$789,18,FALSE)))</f>
        <v>24062</v>
      </c>
      <c r="AA52" s="12" t="str">
        <f>IF(ISERROR(VLOOKUP(A52,'[1]RAKENNE 2019'!$A$2:$T$789,20,FALSE)),0,(VLOOKUP(A52,'[1]RAKENNE 2019'!$A$2:$T$789,20,FALSE)))</f>
        <v>TST</v>
      </c>
      <c r="AB52" s="12">
        <v>24003993</v>
      </c>
      <c r="AC52" s="12" t="s">
        <v>166</v>
      </c>
      <c r="AD52" s="18">
        <f t="shared" si="15"/>
        <v>-4583</v>
      </c>
      <c r="AE52" s="18">
        <f t="shared" si="15"/>
        <v>-4583</v>
      </c>
      <c r="AF52" s="18">
        <f t="shared" si="15"/>
        <v>-4583</v>
      </c>
      <c r="AG52" s="18">
        <f t="shared" si="15"/>
        <v>-4583</v>
      </c>
      <c r="AH52" s="18">
        <f t="shared" si="15"/>
        <v>-4583</v>
      </c>
      <c r="AI52" s="18">
        <f t="shared" si="15"/>
        <v>-4583</v>
      </c>
      <c r="AJ52" s="18">
        <f t="shared" si="15"/>
        <v>-4583</v>
      </c>
      <c r="AK52" s="18">
        <f t="shared" si="15"/>
        <v>-4583</v>
      </c>
      <c r="AL52" s="18">
        <f t="shared" si="15"/>
        <v>-4583</v>
      </c>
      <c r="AM52" s="18">
        <f t="shared" si="15"/>
        <v>-4583</v>
      </c>
      <c r="AN52" s="18">
        <f t="shared" si="15"/>
        <v>-4583</v>
      </c>
      <c r="AO52" s="18">
        <f t="shared" si="2"/>
        <v>-4587</v>
      </c>
      <c r="AP52" s="18">
        <f t="shared" si="7"/>
        <v>-55000</v>
      </c>
      <c r="AQ52" s="18">
        <f t="shared" si="8"/>
        <v>0</v>
      </c>
      <c r="AR52" s="18">
        <f t="shared" si="9"/>
        <v>-4583</v>
      </c>
      <c r="AT52" t="str">
        <f t="shared" si="10"/>
        <v>Post doc rah. 1/2019 Infotech 0,67 paikkaa</v>
      </c>
      <c r="AV52">
        <f t="shared" si="11"/>
        <v>24003993</v>
      </c>
      <c r="AW52">
        <v>301005</v>
      </c>
      <c r="AX52">
        <f t="shared" si="12"/>
        <v>240586</v>
      </c>
    </row>
    <row r="53" spans="1:50" x14ac:dyDescent="0.25">
      <c r="A53" s="22">
        <v>2405820</v>
      </c>
      <c r="B53" s="11" t="s">
        <v>167</v>
      </c>
      <c r="C53" s="11" t="s">
        <v>168</v>
      </c>
      <c r="F53" s="12" t="s">
        <v>169</v>
      </c>
      <c r="H53" s="23" t="s">
        <v>148</v>
      </c>
      <c r="I53" s="12">
        <v>0.67</v>
      </c>
      <c r="J53" s="12">
        <v>1</v>
      </c>
      <c r="K53" s="12">
        <v>1</v>
      </c>
      <c r="L53" s="12">
        <v>1</v>
      </c>
      <c r="M53" s="12">
        <v>0.33</v>
      </c>
      <c r="N53" s="12" t="str">
        <f t="shared" si="0"/>
        <v>Bykau Aliaksandr</v>
      </c>
      <c r="O53" s="14">
        <v>43466</v>
      </c>
      <c r="P53" s="14">
        <v>43830</v>
      </c>
      <c r="Q53" s="15">
        <f t="shared" si="3"/>
        <v>12</v>
      </c>
      <c r="R53" s="14">
        <v>43720</v>
      </c>
      <c r="S53" s="12">
        <f t="shared" si="4"/>
        <v>1</v>
      </c>
      <c r="T53" s="12" t="s">
        <v>54</v>
      </c>
      <c r="U53" s="12">
        <v>55000</v>
      </c>
      <c r="V53" s="16">
        <f t="shared" si="13"/>
        <v>55000</v>
      </c>
      <c r="W53" s="17" t="str">
        <f>IF(ISERROR(VLOOKUP(A53,'[1]RAKENNE 2019'!$A$2:$T$789,2,FALSE)),0,(VLOOKUP(A53,'[1]RAKENNE 2019'!$A$2:$T$789,2,FALSE)))</f>
        <v>Optoelektroniikka ja mittaustekniikka</v>
      </c>
      <c r="X53" s="17">
        <f>IF(ISERROR(VLOOKUP(A53,'[1]RAKENNE 2019'!$A$2:$T$789,12,FALSE)),0,(VLOOKUP(A53,'[1]RAKENNE 2019'!$A$2:$T$789,12,FALSE)))</f>
        <v>240582</v>
      </c>
      <c r="Y53" s="12" t="str">
        <f>IF(ISERROR(VLOOKUP(X53,'[1]RAKENNE 2019'!$A$2:$B$789,2,FALSE)),0,(VLOOKUP(X53,'[1]RAKENNE 2019'!$A$2:$B$789,2,FALSE)))</f>
        <v>Optoelektroniikka ja mittaustekniikka</v>
      </c>
      <c r="Z53" s="12">
        <f>IF(ISERROR(VLOOKUP(A53,'[1]RAKENNE 2019'!$A$2:$T$789,18,FALSE)),0,(VLOOKUP(A53,'[1]RAKENNE 2019'!$A$2:$T$789,18,FALSE)))</f>
        <v>24062</v>
      </c>
      <c r="AA53" s="12" t="str">
        <f>IF(ISERROR(VLOOKUP(A53,'[1]RAKENNE 2019'!$A$2:$T$789,20,FALSE)),0,(VLOOKUP(A53,'[1]RAKENNE 2019'!$A$2:$T$789,20,FALSE)))</f>
        <v>TST</v>
      </c>
      <c r="AB53" s="12">
        <v>24501001</v>
      </c>
      <c r="AC53" s="12" t="s">
        <v>170</v>
      </c>
      <c r="AD53" s="18">
        <f t="shared" si="15"/>
        <v>-4583</v>
      </c>
      <c r="AE53" s="18">
        <f t="shared" si="15"/>
        <v>-4583</v>
      </c>
      <c r="AF53" s="18">
        <f t="shared" si="15"/>
        <v>-4583</v>
      </c>
      <c r="AG53" s="18">
        <f t="shared" si="15"/>
        <v>-4583</v>
      </c>
      <c r="AH53" s="18">
        <f t="shared" si="15"/>
        <v>-4583</v>
      </c>
      <c r="AI53" s="18">
        <f t="shared" si="15"/>
        <v>-4583</v>
      </c>
      <c r="AJ53" s="18">
        <f t="shared" si="15"/>
        <v>-4583</v>
      </c>
      <c r="AK53" s="18">
        <f t="shared" si="15"/>
        <v>-4583</v>
      </c>
      <c r="AL53" s="18">
        <f t="shared" si="15"/>
        <v>-4583</v>
      </c>
      <c r="AM53" s="18">
        <f t="shared" si="15"/>
        <v>-4583</v>
      </c>
      <c r="AN53" s="18">
        <f t="shared" si="15"/>
        <v>-4583</v>
      </c>
      <c r="AO53" s="18">
        <f t="shared" si="2"/>
        <v>-4587</v>
      </c>
      <c r="AP53" s="18">
        <f t="shared" si="7"/>
        <v>-55000</v>
      </c>
      <c r="AQ53" s="18">
        <f t="shared" si="8"/>
        <v>0</v>
      </c>
      <c r="AR53" s="18">
        <f t="shared" si="9"/>
        <v>-4583</v>
      </c>
      <c r="AT53" t="str">
        <f t="shared" si="10"/>
        <v>Post doc rah. 1/2019 Infotech 0,67 paikkaa</v>
      </c>
      <c r="AV53">
        <f t="shared" si="11"/>
        <v>24501001</v>
      </c>
      <c r="AW53">
        <v>301005</v>
      </c>
      <c r="AX53">
        <f t="shared" si="12"/>
        <v>240582</v>
      </c>
    </row>
    <row r="54" spans="1:50" x14ac:dyDescent="0.25">
      <c r="A54" s="22">
        <v>2405851</v>
      </c>
      <c r="B54" s="11" t="s">
        <v>171</v>
      </c>
      <c r="C54" s="11" t="s">
        <v>172</v>
      </c>
      <c r="F54" s="12" t="s">
        <v>173</v>
      </c>
      <c r="H54" s="23" t="s">
        <v>148</v>
      </c>
      <c r="I54" s="12">
        <v>0.67</v>
      </c>
      <c r="J54" s="12">
        <v>1</v>
      </c>
      <c r="K54" s="12">
        <v>1</v>
      </c>
      <c r="L54" s="12">
        <v>1</v>
      </c>
      <c r="M54" s="12">
        <v>0.33</v>
      </c>
      <c r="N54" s="12" t="str">
        <f t="shared" si="0"/>
        <v>Partala Juha</v>
      </c>
      <c r="O54" s="14">
        <v>43466</v>
      </c>
      <c r="P54" s="14">
        <v>43830</v>
      </c>
      <c r="Q54" s="15">
        <f t="shared" si="3"/>
        <v>12</v>
      </c>
      <c r="R54" s="14">
        <v>43720</v>
      </c>
      <c r="S54" s="12">
        <f t="shared" si="4"/>
        <v>1</v>
      </c>
      <c r="T54" s="12" t="s">
        <v>54</v>
      </c>
      <c r="U54" s="12">
        <v>55000</v>
      </c>
      <c r="V54" s="16">
        <f t="shared" si="13"/>
        <v>55000</v>
      </c>
      <c r="W54" s="17" t="str">
        <f>IF(ISERROR(VLOOKUP(A54,'[1]RAKENNE 2019'!$A$2:$T$789,2,FALSE)),0,(VLOOKUP(A54,'[1]RAKENNE 2019'!$A$2:$T$789,2,FALSE)))</f>
        <v>Biosignaalien analyysi</v>
      </c>
      <c r="X54" s="17">
        <f>IF(ISERROR(VLOOKUP(A54,'[1]RAKENNE 2019'!$A$2:$T$789,12,FALSE)),0,(VLOOKUP(A54,'[1]RAKENNE 2019'!$A$2:$T$789,12,FALSE)))</f>
        <v>240584</v>
      </c>
      <c r="Y54" s="12" t="str">
        <f>IF(ISERROR(VLOOKUP(X54,'[1]RAKENNE 2019'!$A$2:$B$789,2,FALSE)),0,(VLOOKUP(X54,'[1]RAKENNE 2019'!$A$2:$B$789,2,FALSE)))</f>
        <v>Konenäkö ja signaalianalyysi</v>
      </c>
      <c r="Z54" s="12">
        <f>IF(ISERROR(VLOOKUP(A54,'[1]RAKENNE 2019'!$A$2:$T$789,18,FALSE)),0,(VLOOKUP(A54,'[1]RAKENNE 2019'!$A$2:$T$789,18,FALSE)))</f>
        <v>24062</v>
      </c>
      <c r="AA54" s="12" t="str">
        <f>IF(ISERROR(VLOOKUP(A54,'[1]RAKENNE 2019'!$A$2:$T$789,20,FALSE)),0,(VLOOKUP(A54,'[1]RAKENNE 2019'!$A$2:$T$789,20,FALSE)))</f>
        <v>TST</v>
      </c>
      <c r="AD54" s="18">
        <f t="shared" si="15"/>
        <v>-4583</v>
      </c>
      <c r="AE54" s="18">
        <f t="shared" si="15"/>
        <v>-4583</v>
      </c>
      <c r="AF54" s="18">
        <f t="shared" si="15"/>
        <v>-4583</v>
      </c>
      <c r="AG54" s="18">
        <f t="shared" si="15"/>
        <v>-4583</v>
      </c>
      <c r="AH54" s="18">
        <f t="shared" si="15"/>
        <v>-4583</v>
      </c>
      <c r="AI54" s="18">
        <f t="shared" si="15"/>
        <v>-4583</v>
      </c>
      <c r="AJ54" s="18">
        <f t="shared" si="15"/>
        <v>-4583</v>
      </c>
      <c r="AK54" s="18">
        <f t="shared" si="15"/>
        <v>-4583</v>
      </c>
      <c r="AL54" s="18">
        <f t="shared" si="15"/>
        <v>-4583</v>
      </c>
      <c r="AM54" s="18">
        <f t="shared" si="15"/>
        <v>-4583</v>
      </c>
      <c r="AN54" s="18">
        <f t="shared" si="15"/>
        <v>-4583</v>
      </c>
      <c r="AO54" s="18">
        <f t="shared" si="2"/>
        <v>-4587</v>
      </c>
      <c r="AP54" s="18">
        <f t="shared" si="7"/>
        <v>-55000</v>
      </c>
      <c r="AQ54" s="18">
        <f t="shared" si="8"/>
        <v>0</v>
      </c>
      <c r="AR54" s="18">
        <f t="shared" si="9"/>
        <v>-4583</v>
      </c>
      <c r="AT54" t="str">
        <f t="shared" si="10"/>
        <v>Post doc rah. 1/2019 Infotech 0,67 paikkaa</v>
      </c>
      <c r="AV54" t="str">
        <f t="shared" si="11"/>
        <v/>
      </c>
      <c r="AW54">
        <v>301005</v>
      </c>
      <c r="AX54">
        <f t="shared" si="12"/>
        <v>240584</v>
      </c>
    </row>
    <row r="55" spans="1:50" x14ac:dyDescent="0.25">
      <c r="A55" s="22">
        <v>2406110</v>
      </c>
      <c r="B55" s="11" t="s">
        <v>79</v>
      </c>
      <c r="C55" s="11" t="s">
        <v>79</v>
      </c>
      <c r="F55" s="12" t="s">
        <v>174</v>
      </c>
      <c r="H55" s="23" t="s">
        <v>148</v>
      </c>
      <c r="I55" s="12">
        <v>0.33</v>
      </c>
      <c r="J55" s="12">
        <v>1</v>
      </c>
      <c r="K55" s="12">
        <v>1</v>
      </c>
      <c r="L55" s="12">
        <v>1</v>
      </c>
      <c r="M55" s="12">
        <v>0.67</v>
      </c>
      <c r="N55" s="12" t="str">
        <f t="shared" si="0"/>
        <v>NN NN</v>
      </c>
      <c r="O55" s="14">
        <v>43466</v>
      </c>
      <c r="P55" s="14">
        <v>43830</v>
      </c>
      <c r="Q55" s="15">
        <f t="shared" si="3"/>
        <v>12</v>
      </c>
      <c r="R55" s="14">
        <v>43720</v>
      </c>
      <c r="S55" s="12">
        <f t="shared" si="4"/>
        <v>1</v>
      </c>
      <c r="T55" s="12" t="s">
        <v>54</v>
      </c>
      <c r="U55" s="12">
        <v>55000</v>
      </c>
      <c r="V55" s="16">
        <f t="shared" si="13"/>
        <v>55000</v>
      </c>
      <c r="W55" s="17" t="str">
        <f>IF(ISERROR(VLOOKUP(A55,'[1]RAKENNE 2019'!$A$2:$T$789,2,FALSE)),0,(VLOOKUP(A55,'[1]RAKENNE 2019'!$A$2:$T$789,2,FALSE)))</f>
        <v>Jokapaikan tietotekniikka</v>
      </c>
      <c r="X55" s="17">
        <f>IF(ISERROR(VLOOKUP(A55,'[1]RAKENNE 2019'!$A$2:$T$789,12,FALSE)),0,(VLOOKUP(A55,'[1]RAKENNE 2019'!$A$2:$T$789,12,FALSE)))</f>
        <v>240611</v>
      </c>
      <c r="Y55" s="12" t="str">
        <f>IF(ISERROR(VLOOKUP(X55,'[1]RAKENNE 2019'!$A$2:$B$789,2,FALSE)),0,(VLOOKUP(X55,'[1]RAKENNE 2019'!$A$2:$B$789,2,FALSE)))</f>
        <v>Jokapaikan tietotekniikka</v>
      </c>
      <c r="Z55" s="12">
        <f>IF(ISERROR(VLOOKUP(A55,'[1]RAKENNE 2019'!$A$2:$T$789,18,FALSE)),0,(VLOOKUP(A55,'[1]RAKENNE 2019'!$A$2:$T$789,18,FALSE)))</f>
        <v>24062</v>
      </c>
      <c r="AA55" s="12" t="str">
        <f>IF(ISERROR(VLOOKUP(A55,'[1]RAKENNE 2019'!$A$2:$T$789,20,FALSE)),0,(VLOOKUP(A55,'[1]RAKENNE 2019'!$A$2:$T$789,20,FALSE)))</f>
        <v>TST</v>
      </c>
      <c r="AD55" s="18">
        <f t="shared" si="15"/>
        <v>-4583</v>
      </c>
      <c r="AE55" s="18">
        <f t="shared" si="15"/>
        <v>-4583</v>
      </c>
      <c r="AF55" s="18">
        <f t="shared" si="15"/>
        <v>-4583</v>
      </c>
      <c r="AG55" s="18">
        <f t="shared" si="15"/>
        <v>-4583</v>
      </c>
      <c r="AH55" s="18">
        <f t="shared" si="15"/>
        <v>-4583</v>
      </c>
      <c r="AI55" s="18">
        <f t="shared" si="15"/>
        <v>-4583</v>
      </c>
      <c r="AJ55" s="18">
        <f t="shared" si="15"/>
        <v>-4583</v>
      </c>
      <c r="AK55" s="18">
        <f t="shared" si="15"/>
        <v>-4583</v>
      </c>
      <c r="AL55" s="18">
        <f t="shared" si="15"/>
        <v>-4583</v>
      </c>
      <c r="AM55" s="18">
        <f t="shared" si="15"/>
        <v>-4583</v>
      </c>
      <c r="AN55" s="18">
        <f t="shared" si="15"/>
        <v>-4583</v>
      </c>
      <c r="AO55" s="18">
        <f t="shared" si="2"/>
        <v>-4587</v>
      </c>
      <c r="AP55" s="18">
        <f t="shared" si="7"/>
        <v>-55000</v>
      </c>
      <c r="AQ55" s="18">
        <f t="shared" si="8"/>
        <v>0</v>
      </c>
      <c r="AR55" s="18">
        <f t="shared" si="9"/>
        <v>-4583</v>
      </c>
      <c r="AT55" t="str">
        <f t="shared" si="10"/>
        <v>Post doc rah. 1/2019 Infotech 0,33 paikkaa</v>
      </c>
      <c r="AV55" t="str">
        <f t="shared" si="11"/>
        <v/>
      </c>
      <c r="AW55">
        <v>301005</v>
      </c>
      <c r="AX55">
        <f t="shared" si="12"/>
        <v>240611</v>
      </c>
    </row>
    <row r="56" spans="1:50" s="32" customFormat="1" x14ac:dyDescent="0.25">
      <c r="A56" s="22">
        <v>2405990</v>
      </c>
      <c r="B56" s="29" t="s">
        <v>79</v>
      </c>
      <c r="C56" s="29" t="s">
        <v>79</v>
      </c>
      <c r="D56" s="22"/>
      <c r="E56" s="22"/>
      <c r="F56" s="22" t="s">
        <v>175</v>
      </c>
      <c r="G56" s="22"/>
      <c r="H56" s="23" t="s">
        <v>148</v>
      </c>
      <c r="I56" s="22">
        <v>0.33</v>
      </c>
      <c r="J56" s="22">
        <v>1</v>
      </c>
      <c r="K56" s="22">
        <v>1</v>
      </c>
      <c r="L56" s="22">
        <v>1</v>
      </c>
      <c r="M56" s="22">
        <v>0.67</v>
      </c>
      <c r="N56" s="22" t="str">
        <f t="shared" si="0"/>
        <v>NN NN</v>
      </c>
      <c r="O56" s="14">
        <v>43466</v>
      </c>
      <c r="P56" s="14">
        <v>43830</v>
      </c>
      <c r="Q56" s="30">
        <f t="shared" si="3"/>
        <v>12</v>
      </c>
      <c r="R56" s="14">
        <v>43720</v>
      </c>
      <c r="S56" s="12">
        <f t="shared" si="4"/>
        <v>1</v>
      </c>
      <c r="T56" s="12" t="s">
        <v>54</v>
      </c>
      <c r="U56" s="22">
        <v>55000</v>
      </c>
      <c r="V56" s="31">
        <f t="shared" si="13"/>
        <v>55000</v>
      </c>
      <c r="W56" s="17" t="str">
        <f>IF(ISERROR(VLOOKUP(A56,'[1]RAKENNE 2019'!$A$2:$T$789,2,FALSE)),0,(VLOOKUP(A56,'[1]RAKENNE 2019'!$A$2:$T$789,2,FALSE)))</f>
        <v>Biomimetiikka ja älykkäät järjestelmät</v>
      </c>
      <c r="X56" s="17">
        <f>IF(ISERROR(VLOOKUP(A56,'[1]RAKENNE 2019'!$A$2:$T$789,12,FALSE)),0,(VLOOKUP(A56,'[1]RAKENNE 2019'!$A$2:$T$789,12,FALSE)))</f>
        <v>240599</v>
      </c>
      <c r="Y56" s="12" t="str">
        <f>IF(ISERROR(VLOOKUP(X56,'[1]RAKENNE 2019'!$A$2:$B$789,2,FALSE)),0,(VLOOKUP(X56,'[1]RAKENNE 2019'!$A$2:$B$789,2,FALSE)))</f>
        <v>Biomimetiikka ja älykkäät järjestelmät</v>
      </c>
      <c r="Z56" s="12">
        <f>IF(ISERROR(VLOOKUP(A56,'[1]RAKENNE 2019'!$A$2:$T$789,18,FALSE)),0,(VLOOKUP(A56,'[1]RAKENNE 2019'!$A$2:$T$789,18,FALSE)))</f>
        <v>24062</v>
      </c>
      <c r="AA56" s="12" t="str">
        <f>IF(ISERROR(VLOOKUP(A56,'[1]RAKENNE 2019'!$A$2:$T$789,20,FALSE)),0,(VLOOKUP(A56,'[1]RAKENNE 2019'!$A$2:$T$789,20,FALSE)))</f>
        <v>TST</v>
      </c>
      <c r="AB56" s="22"/>
      <c r="AC56" s="22"/>
      <c r="AD56" s="18">
        <f t="shared" si="15"/>
        <v>-4583</v>
      </c>
      <c r="AE56" s="18">
        <f t="shared" si="15"/>
        <v>-4583</v>
      </c>
      <c r="AF56" s="18">
        <f t="shared" si="15"/>
        <v>-4583</v>
      </c>
      <c r="AG56" s="18">
        <f t="shared" si="15"/>
        <v>-4583</v>
      </c>
      <c r="AH56" s="18">
        <f t="shared" si="15"/>
        <v>-4583</v>
      </c>
      <c r="AI56" s="18">
        <f t="shared" si="15"/>
        <v>-4583</v>
      </c>
      <c r="AJ56" s="18">
        <f t="shared" si="15"/>
        <v>-4583</v>
      </c>
      <c r="AK56" s="18">
        <f t="shared" si="15"/>
        <v>-4583</v>
      </c>
      <c r="AL56" s="18">
        <f t="shared" si="15"/>
        <v>-4583</v>
      </c>
      <c r="AM56" s="18">
        <f t="shared" si="15"/>
        <v>-4583</v>
      </c>
      <c r="AN56" s="18">
        <f t="shared" si="15"/>
        <v>-4583</v>
      </c>
      <c r="AO56" s="18">
        <f t="shared" si="2"/>
        <v>-4587</v>
      </c>
      <c r="AP56" s="18">
        <f t="shared" si="7"/>
        <v>-55000</v>
      </c>
      <c r="AQ56" s="18">
        <f t="shared" si="8"/>
        <v>0</v>
      </c>
      <c r="AR56" s="18">
        <f t="shared" si="9"/>
        <v>-4583</v>
      </c>
      <c r="AS56"/>
      <c r="AT56" t="str">
        <f t="shared" si="10"/>
        <v>Post doc rah. 1/2019 Infotech 0,33 paikkaa</v>
      </c>
      <c r="AU56"/>
      <c r="AV56" t="str">
        <f t="shared" si="11"/>
        <v/>
      </c>
      <c r="AW56">
        <v>301005</v>
      </c>
      <c r="AX56">
        <f t="shared" si="12"/>
        <v>240599</v>
      </c>
    </row>
    <row r="57" spans="1:50" x14ac:dyDescent="0.25">
      <c r="A57" s="22">
        <v>2403400</v>
      </c>
      <c r="B57" s="11" t="s">
        <v>79</v>
      </c>
      <c r="C57" s="11" t="s">
        <v>79</v>
      </c>
      <c r="F57" s="12" t="s">
        <v>176</v>
      </c>
      <c r="H57" s="23" t="s">
        <v>148</v>
      </c>
      <c r="I57" s="12">
        <v>0.33</v>
      </c>
      <c r="J57" s="12">
        <v>1</v>
      </c>
      <c r="K57" s="12">
        <v>1</v>
      </c>
      <c r="L57" s="12">
        <v>1</v>
      </c>
      <c r="M57" s="12">
        <v>0.67</v>
      </c>
      <c r="N57" s="12" t="str">
        <f t="shared" si="0"/>
        <v>NN NN</v>
      </c>
      <c r="O57" s="14">
        <v>43466</v>
      </c>
      <c r="P57" s="14">
        <v>43830</v>
      </c>
      <c r="Q57" s="15">
        <f t="shared" si="3"/>
        <v>12</v>
      </c>
      <c r="R57" s="14">
        <v>43720</v>
      </c>
      <c r="S57" s="12">
        <f t="shared" si="4"/>
        <v>1</v>
      </c>
      <c r="T57" s="12" t="s">
        <v>54</v>
      </c>
      <c r="U57" s="12">
        <v>55000</v>
      </c>
      <c r="V57" s="16">
        <f t="shared" si="13"/>
        <v>55000</v>
      </c>
      <c r="W57" s="17" t="str">
        <f>IF(ISERROR(VLOOKUP(A57,'[1]RAKENNE 2019'!$A$2:$T$789,2,FALSE)),0,(VLOOKUP(A57,'[1]RAKENNE 2019'!$A$2:$T$789,2,FALSE)))</f>
        <v>Lääketieteellisen kuvantamisen, fysiikan ja tekniikan tutkimusyksikkö</v>
      </c>
      <c r="X57" s="17">
        <f>IF(ISERROR(VLOOKUP(A57,'[1]RAKENNE 2019'!$A$2:$T$789,12,FALSE)),0,(VLOOKUP(A57,'[1]RAKENNE 2019'!$A$2:$T$789,12,FALSE)))</f>
        <v>240340</v>
      </c>
      <c r="Y57" s="12" t="str">
        <f>IF(ISERROR(VLOOKUP(X57,'[1]RAKENNE 2019'!$A$2:$B$789,2,FALSE)),0,(VLOOKUP(X57,'[1]RAKENNE 2019'!$A$2:$B$789,2,FALSE)))</f>
        <v>Lääketieteellisen kuvantamisen, fysiikan ja tekniikan tutkimusyksikkö</v>
      </c>
      <c r="Z57" s="12">
        <f>IF(ISERROR(VLOOKUP(A57,'[1]RAKENNE 2019'!$A$2:$T$789,18,FALSE)),0,(VLOOKUP(A57,'[1]RAKENNE 2019'!$A$2:$T$789,18,FALSE)))</f>
        <v>24030</v>
      </c>
      <c r="AA57" s="12" t="str">
        <f>IF(ISERROR(VLOOKUP(A57,'[1]RAKENNE 2019'!$A$2:$T$789,20,FALSE)),0,(VLOOKUP(A57,'[1]RAKENNE 2019'!$A$2:$T$789,20,FALSE)))</f>
        <v>LTK</v>
      </c>
      <c r="AD57" s="18">
        <f t="shared" si="15"/>
        <v>-4583</v>
      </c>
      <c r="AE57" s="18">
        <f t="shared" si="15"/>
        <v>-4583</v>
      </c>
      <c r="AF57" s="18">
        <f t="shared" si="15"/>
        <v>-4583</v>
      </c>
      <c r="AG57" s="18">
        <f t="shared" si="15"/>
        <v>-4583</v>
      </c>
      <c r="AH57" s="18">
        <f t="shared" si="15"/>
        <v>-4583</v>
      </c>
      <c r="AI57" s="18">
        <f t="shared" si="15"/>
        <v>-4583</v>
      </c>
      <c r="AJ57" s="18">
        <f t="shared" si="15"/>
        <v>-4583</v>
      </c>
      <c r="AK57" s="18">
        <f t="shared" si="15"/>
        <v>-4583</v>
      </c>
      <c r="AL57" s="18">
        <f t="shared" si="15"/>
        <v>-4583</v>
      </c>
      <c r="AM57" s="18">
        <f t="shared" si="15"/>
        <v>-4583</v>
      </c>
      <c r="AN57" s="18">
        <f t="shared" si="15"/>
        <v>-4583</v>
      </c>
      <c r="AO57" s="18">
        <f t="shared" si="2"/>
        <v>-4587</v>
      </c>
      <c r="AP57" s="18">
        <f t="shared" si="7"/>
        <v>-55000</v>
      </c>
      <c r="AQ57" s="18">
        <f t="shared" si="8"/>
        <v>0</v>
      </c>
      <c r="AR57" s="18">
        <f t="shared" si="9"/>
        <v>-4583</v>
      </c>
      <c r="AT57" t="str">
        <f t="shared" si="10"/>
        <v>Post doc rah. 1/2019 Infotech 0,33 paikkaa</v>
      </c>
      <c r="AV57" t="str">
        <f t="shared" si="11"/>
        <v/>
      </c>
      <c r="AW57">
        <v>301005</v>
      </c>
      <c r="AX57">
        <f t="shared" si="12"/>
        <v>240340</v>
      </c>
    </row>
    <row r="58" spans="1:50" x14ac:dyDescent="0.25">
      <c r="A58" s="6">
        <v>2409100</v>
      </c>
      <c r="B58" s="6"/>
      <c r="C58" s="6"/>
      <c r="D58" s="6"/>
      <c r="E58" s="6"/>
      <c r="F58" s="6"/>
      <c r="G58" s="6"/>
      <c r="H58" s="6" t="s">
        <v>177</v>
      </c>
      <c r="I58" s="33">
        <v>6.3002000000000118</v>
      </c>
      <c r="J58" s="6"/>
      <c r="K58" s="6"/>
      <c r="L58" s="6"/>
      <c r="M58" s="6"/>
      <c r="N58" s="6"/>
      <c r="O58" s="34">
        <v>43466</v>
      </c>
      <c r="P58" s="34">
        <v>43830</v>
      </c>
      <c r="Q58" s="35">
        <f t="shared" si="3"/>
        <v>12</v>
      </c>
      <c r="R58" s="34">
        <v>43355</v>
      </c>
      <c r="S58" s="6">
        <f>J58</f>
        <v>0</v>
      </c>
      <c r="T58" s="6" t="s">
        <v>54</v>
      </c>
      <c r="U58" s="6">
        <v>55000</v>
      </c>
      <c r="V58" s="36">
        <f>ROUND(S58*U58,0)</f>
        <v>0</v>
      </c>
      <c r="W58" s="37" t="str">
        <f>IF(ISERROR(VLOOKUP(A58,'[1]RAKENNE 2019'!$A$2:$T$789,2,FALSE)),0,(VLOOKUP(A58,'[1]RAKENNE 2019'!$A$2:$T$789,2,FALSE)))</f>
        <v>Yliopiston yhteiset</v>
      </c>
      <c r="X58" s="37">
        <f>IF(ISERROR(VLOOKUP(A58,'[1]RAKENNE 2019'!$A$2:$T$789,12,FALSE)),0,(VLOOKUP(A58,'[1]RAKENNE 2019'!$A$2:$T$789,12,FALSE)))</f>
        <v>240910</v>
      </c>
      <c r="Y58" s="6" t="str">
        <f>IF(ISERROR(VLOOKUP(X58,'[1]RAKENNE 2019'!$A$2:$B$789,2,FALSE)),0,(VLOOKUP(X58,'[1]RAKENNE 2019'!$A$2:$B$789,2,FALSE)))</f>
        <v>Yliopiston yhteiset</v>
      </c>
      <c r="Z58" s="6">
        <f>IF(ISERROR(VLOOKUP(A58,'[1]RAKENNE 2019'!$A$2:$T$789,18,FALSE)),0,(VLOOKUP(A58,'[1]RAKENNE 2019'!$A$2:$T$789,18,FALSE)))</f>
        <v>24091</v>
      </c>
      <c r="AA58" s="6" t="str">
        <f>IF(ISERROR(VLOOKUP(A58,'[1]RAKENNE 2019'!$A$2:$T$789,20,FALSE)),0,(VLOOKUP(A58,'[1]RAKENNE 2019'!$A$2:$T$789,20,FALSE)))</f>
        <v>Yliopiston yhteiset</v>
      </c>
      <c r="AB58" s="6"/>
      <c r="AC58" s="6"/>
      <c r="AD58" s="8">
        <f>AD60-SUM(AD2:AD57)</f>
        <v>4568</v>
      </c>
      <c r="AE58" s="8">
        <f t="shared" ref="AE58:AN58" si="16">AE60-SUM(AE2:AE57)</f>
        <v>4568</v>
      </c>
      <c r="AF58" s="8">
        <f t="shared" si="16"/>
        <v>4568</v>
      </c>
      <c r="AG58" s="8">
        <f t="shared" si="16"/>
        <v>4568</v>
      </c>
      <c r="AH58" s="8">
        <f t="shared" si="16"/>
        <v>4568</v>
      </c>
      <c r="AI58" s="8">
        <f t="shared" si="16"/>
        <v>4568</v>
      </c>
      <c r="AJ58" s="8">
        <f t="shared" si="16"/>
        <v>4568</v>
      </c>
      <c r="AK58" s="8">
        <f t="shared" si="16"/>
        <v>4568</v>
      </c>
      <c r="AL58" s="8">
        <f t="shared" si="16"/>
        <v>4568</v>
      </c>
      <c r="AM58" s="8">
        <f t="shared" si="16"/>
        <v>4568</v>
      </c>
      <c r="AN58" s="8">
        <f t="shared" si="16"/>
        <v>4568</v>
      </c>
      <c r="AO58" s="8">
        <f>AO60-SUM(AO2:AO57)</f>
        <v>4791</v>
      </c>
      <c r="AP58" s="8">
        <f>SUM(AD58:AO58)</f>
        <v>55039</v>
      </c>
      <c r="AQ58" s="8">
        <f>V58+AP58</f>
        <v>55039</v>
      </c>
      <c r="AR58" s="18">
        <f>AD58</f>
        <v>4568</v>
      </c>
      <c r="AT58" t="s">
        <v>185</v>
      </c>
      <c r="AV58" t="str">
        <f t="shared" si="11"/>
        <v/>
      </c>
      <c r="AW58">
        <v>301005</v>
      </c>
      <c r="AX58">
        <f>X58</f>
        <v>240910</v>
      </c>
    </row>
    <row r="59" spans="1:50" x14ac:dyDescent="0.25">
      <c r="H59" s="38" t="s">
        <v>178</v>
      </c>
      <c r="I59" s="12">
        <f>SUM(I2:I58)</f>
        <v>46.130200000000009</v>
      </c>
      <c r="J59" s="12">
        <f>SUM(J2:J58)</f>
        <v>51.83</v>
      </c>
      <c r="Q59" s="12">
        <v>12</v>
      </c>
      <c r="S59" s="12">
        <f>J59</f>
        <v>51.83</v>
      </c>
      <c r="V59" s="39">
        <f>SUM(V2:V58)</f>
        <v>2850650</v>
      </c>
      <c r="AD59" s="18">
        <f>SUM(AD2:AD58)</f>
        <v>-237554</v>
      </c>
      <c r="AE59" s="18">
        <f t="shared" ref="AE59:AO59" si="17">SUM(AE2:AE58)</f>
        <v>-237554</v>
      </c>
      <c r="AF59" s="18">
        <f t="shared" si="17"/>
        <v>-237554</v>
      </c>
      <c r="AG59" s="18">
        <f t="shared" si="17"/>
        <v>-237554</v>
      </c>
      <c r="AH59" s="18">
        <f t="shared" si="17"/>
        <v>-237554</v>
      </c>
      <c r="AI59" s="18">
        <f t="shared" si="17"/>
        <v>-237554</v>
      </c>
      <c r="AJ59" s="18">
        <f t="shared" si="17"/>
        <v>-237554</v>
      </c>
      <c r="AK59" s="18">
        <f t="shared" si="17"/>
        <v>-237554</v>
      </c>
      <c r="AL59" s="18">
        <f t="shared" si="17"/>
        <v>-237554</v>
      </c>
      <c r="AM59" s="18">
        <f t="shared" si="17"/>
        <v>-237554</v>
      </c>
      <c r="AN59" s="18">
        <f t="shared" si="17"/>
        <v>-237554</v>
      </c>
      <c r="AO59" s="18">
        <f t="shared" si="17"/>
        <v>-237555</v>
      </c>
      <c r="AP59" s="18">
        <f>SUM(AD59:AO59)</f>
        <v>-2850649</v>
      </c>
      <c r="AQ59" s="18"/>
      <c r="AR59" s="18">
        <f>AD59*-1</f>
        <v>237554</v>
      </c>
      <c r="AT59" t="s">
        <v>186</v>
      </c>
      <c r="AV59" t="str">
        <f t="shared" si="11"/>
        <v/>
      </c>
      <c r="AW59">
        <v>290860</v>
      </c>
    </row>
    <row r="60" spans="1:50" x14ac:dyDescent="0.25">
      <c r="H60" s="38" t="s">
        <v>179</v>
      </c>
      <c r="I60" s="16">
        <f>I59*55000</f>
        <v>2537161.0000000005</v>
      </c>
      <c r="J60" s="16">
        <f>J59*55000</f>
        <v>2850650</v>
      </c>
      <c r="S60" s="16">
        <f>J60</f>
        <v>2850650</v>
      </c>
      <c r="AC60" s="38" t="s">
        <v>180</v>
      </c>
      <c r="AD60" s="18">
        <f>ROUND(-$V$59/12,0)</f>
        <v>-237554</v>
      </c>
      <c r="AE60" s="18">
        <f t="shared" ref="AE60:AN60" si="18">ROUND(-$V$59/12,0)</f>
        <v>-237554</v>
      </c>
      <c r="AF60" s="18">
        <f t="shared" si="18"/>
        <v>-237554</v>
      </c>
      <c r="AG60" s="18">
        <f t="shared" si="18"/>
        <v>-237554</v>
      </c>
      <c r="AH60" s="18">
        <f t="shared" si="18"/>
        <v>-237554</v>
      </c>
      <c r="AI60" s="18">
        <f t="shared" si="18"/>
        <v>-237554</v>
      </c>
      <c r="AJ60" s="18">
        <f t="shared" si="18"/>
        <v>-237554</v>
      </c>
      <c r="AK60" s="18">
        <f t="shared" si="18"/>
        <v>-237554</v>
      </c>
      <c r="AL60" s="18">
        <f t="shared" si="18"/>
        <v>-237554</v>
      </c>
      <c r="AM60" s="18">
        <f t="shared" si="18"/>
        <v>-237554</v>
      </c>
      <c r="AN60" s="18">
        <f t="shared" si="18"/>
        <v>-237554</v>
      </c>
      <c r="AO60" s="18">
        <f>ROUND(-$V$59/12,0)-1</f>
        <v>-237555</v>
      </c>
      <c r="AP60" s="18">
        <f t="shared" ref="AP60" si="19">SUM(AD60:AO60)</f>
        <v>-2850649</v>
      </c>
      <c r="AQ60" s="18"/>
    </row>
    <row r="63" spans="1:50" x14ac:dyDescent="0.25">
      <c r="H63" s="38" t="s">
        <v>181</v>
      </c>
      <c r="I63" s="12">
        <v>46.130200000000009</v>
      </c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>
        <v>-2537161</v>
      </c>
      <c r="AQ63" s="40"/>
      <c r="AR63" s="32"/>
    </row>
    <row r="64" spans="1:50" x14ac:dyDescent="0.25">
      <c r="H64" s="38" t="s">
        <v>182</v>
      </c>
      <c r="I64" s="16">
        <f>I63*55000</f>
        <v>2537161.0000000005</v>
      </c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>
        <f>AP63-AP60</f>
        <v>313488</v>
      </c>
      <c r="AQ64" s="40"/>
      <c r="AR64" s="32"/>
    </row>
    <row r="65" spans="9:44" x14ac:dyDescent="0.25"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32"/>
    </row>
    <row r="66" spans="9:44" x14ac:dyDescent="0.25"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</row>
    <row r="67" spans="9:44" x14ac:dyDescent="0.25">
      <c r="I67" s="38" t="s">
        <v>183</v>
      </c>
      <c r="J67" s="12">
        <v>2695000</v>
      </c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32"/>
      <c r="AR67" s="32"/>
    </row>
    <row r="68" spans="9:44" x14ac:dyDescent="0.25">
      <c r="I68" s="38" t="s">
        <v>184</v>
      </c>
      <c r="J68" s="16">
        <f>J67-J60</f>
        <v>-155650</v>
      </c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32"/>
      <c r="AR68" s="32"/>
    </row>
    <row r="69" spans="9:44" x14ac:dyDescent="0.25"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32"/>
      <c r="AR69" s="32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 Doc 2018-2022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 Uusi-Illikainen</dc:creator>
  <cp:lastModifiedBy>Hannu Uusi-Illikainen</cp:lastModifiedBy>
  <dcterms:created xsi:type="dcterms:W3CDTF">2018-09-12T12:06:44Z</dcterms:created>
  <dcterms:modified xsi:type="dcterms:W3CDTF">2018-09-12T12:08:35Z</dcterms:modified>
</cp:coreProperties>
</file>