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kivuo\AppData\Local\Microsoft\Windows\Temporary Internet Files\Content.Outlook\00B20AOV\"/>
    </mc:Choice>
  </mc:AlternateContent>
  <bookViews>
    <workbookView xWindow="0" yWindow="0" windowWidth="28800" windowHeight="14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H10" i="1" l="1"/>
  <c r="H20" i="1" s="1"/>
</calcChain>
</file>

<file path=xl/sharedStrings.xml><?xml version="1.0" encoding="utf-8"?>
<sst xmlns="http://schemas.openxmlformats.org/spreadsheetml/2006/main" count="46" uniqueCount="35">
  <si>
    <t>Opetus- ja tutkimushenkilöstön järjestelmä</t>
  </si>
  <si>
    <t>Tehtävän
vaativuus-taso</t>
  </si>
  <si>
    <t>Suoritus-kategoria</t>
  </si>
  <si>
    <t>Henkilöstöryhmä</t>
  </si>
  <si>
    <t>(1=opetus- ja tutkimushenkilöstö; 2=muu henkilöstö)</t>
  </si>
  <si>
    <t>I</t>
  </si>
  <si>
    <t>väh. 6 % - kork. 19 %</t>
  </si>
  <si>
    <t>Vaativuusryhmä</t>
  </si>
  <si>
    <t>(vaativuustason numero)</t>
  </si>
  <si>
    <t>II</t>
  </si>
  <si>
    <t>yli 19 % - kork. 31 %</t>
  </si>
  <si>
    <t>Vaativuuslisä</t>
  </si>
  <si>
    <t>(0=ei, 1=kyllä)</t>
  </si>
  <si>
    <t>III</t>
  </si>
  <si>
    <t>yli 31 % - kork. 42 %</t>
  </si>
  <si>
    <t>Suoritusprosentti</t>
  </si>
  <si>
    <t>IV</t>
  </si>
  <si>
    <t>yli 42 % - kork. 50 %</t>
  </si>
  <si>
    <t>Tehtäväkohtainen palkanosa</t>
  </si>
  <si>
    <t>Henkilökohtainen palkanosa</t>
  </si>
  <si>
    <t>Siirtymälisä</t>
  </si>
  <si>
    <t>Takuupalkka</t>
  </si>
  <si>
    <t>Lehtorien poikkeuslisä</t>
  </si>
  <si>
    <t>Työaikalisät</t>
  </si>
  <si>
    <t>Henkilokohtainen lisä/erillispalkkiot</t>
  </si>
  <si>
    <t>Muun henkilöstön järjestelmä</t>
  </si>
  <si>
    <t>Hallintotehtäväpalkkio</t>
  </si>
  <si>
    <t>Tehtävän vaativuus-taso</t>
  </si>
  <si>
    <t>Luottamusmies/työsuoj.valt. palkkio</t>
  </si>
  <si>
    <t>Luontoisedut</t>
  </si>
  <si>
    <t>Kuukausiansio</t>
  </si>
  <si>
    <t>Vanhan palkkausjärjestelmän suoritustasoja vastaavat henkilökohtaisen palkanosan prosentit (suoritusprosentti)</t>
  </si>
  <si>
    <t>Suoritustaso</t>
  </si>
  <si>
    <t>(,5 sisältää suor.korotuksen)</t>
  </si>
  <si>
    <t>OHJE: syötä oikeat arvot keltaisella sävytettyihin soluihin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</si>
</sst>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\ %"/>
    <numFmt numFmtId="165" formatCode="#,##0.00\ [$€-1]"/>
    <numFmt numFmtId="166" formatCode="#,##0.00\ &quot;€&quot;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1" fillId="0" borderId="0" xfId="1" applyFont="1"/>
    <xf numFmtId="0" fontId="1" fillId="0" borderId="0" xfId="1"/>
    <xf numFmtId="10" fontId="1" fillId="0" borderId="0" xfId="1" applyNumberFormat="1" applyFont="1"/>
    <xf numFmtId="164" fontId="0" fillId="0" borderId="0" xfId="2" applyNumberFormat="1" applyFont="1"/>
    <xf numFmtId="0" fontId="3" fillId="3" borderId="2" xfId="1" applyFont="1" applyFill="1" applyBorder="1" applyAlignment="1">
      <alignment horizontal="center"/>
    </xf>
    <xf numFmtId="0" fontId="1" fillId="5" borderId="4" xfId="1" applyFill="1" applyBorder="1"/>
    <xf numFmtId="0" fontId="4" fillId="0" borderId="0" xfId="1" applyFont="1"/>
    <xf numFmtId="0" fontId="3" fillId="3" borderId="6" xfId="1" applyFont="1" applyFill="1" applyBorder="1" applyAlignment="1">
      <alignment horizontal="center"/>
    </xf>
    <xf numFmtId="0" fontId="1" fillId="6" borderId="4" xfId="1" applyFill="1" applyBorder="1"/>
    <xf numFmtId="0" fontId="5" fillId="2" borderId="1" xfId="1" applyFont="1" applyFill="1" applyBorder="1" applyAlignment="1">
      <alignment horizontal="center"/>
    </xf>
    <xf numFmtId="165" fontId="5" fillId="7" borderId="4" xfId="1" applyNumberFormat="1" applyFont="1" applyFill="1" applyBorder="1" applyAlignment="1">
      <alignment horizontal="center"/>
    </xf>
    <xf numFmtId="16" fontId="1" fillId="4" borderId="3" xfId="1" quotePrefix="1" applyNumberFormat="1" applyFill="1" applyBorder="1"/>
    <xf numFmtId="0" fontId="5" fillId="2" borderId="8" xfId="1" applyFont="1" applyFill="1" applyBorder="1" applyAlignment="1">
      <alignment horizontal="center"/>
    </xf>
    <xf numFmtId="0" fontId="1" fillId="4" borderId="9" xfId="1" quotePrefix="1" applyFill="1" applyBorder="1"/>
    <xf numFmtId="164" fontId="1" fillId="6" borderId="4" xfId="1" applyNumberFormat="1" applyFill="1" applyBorder="1"/>
    <xf numFmtId="0" fontId="5" fillId="4" borderId="8" xfId="1" applyFont="1" applyFill="1" applyBorder="1" applyAlignment="1">
      <alignment horizontal="center"/>
    </xf>
    <xf numFmtId="0" fontId="1" fillId="4" borderId="7" xfId="1" quotePrefix="1" applyFill="1" applyBorder="1"/>
    <xf numFmtId="166" fontId="1" fillId="0" borderId="4" xfId="1" applyNumberFormat="1" applyBorder="1"/>
    <xf numFmtId="165" fontId="5" fillId="6" borderId="4" xfId="1" applyNumberFormat="1" applyFont="1" applyFill="1" applyBorder="1" applyAlignment="1">
      <alignment horizontal="center"/>
    </xf>
    <xf numFmtId="166" fontId="1" fillId="6" borderId="4" xfId="1" applyNumberFormat="1" applyFill="1" applyBorder="1"/>
    <xf numFmtId="0" fontId="5" fillId="2" borderId="5" xfId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166" fontId="1" fillId="6" borderId="3" xfId="1" applyNumberFormat="1" applyFill="1" applyBorder="1"/>
    <xf numFmtId="166" fontId="1" fillId="8" borderId="10" xfId="1" applyNumberFormat="1" applyFill="1" applyBorder="1"/>
    <xf numFmtId="0" fontId="2" fillId="0" borderId="0" xfId="1" applyFont="1"/>
    <xf numFmtId="167" fontId="2" fillId="0" borderId="13" xfId="1" applyNumberFormat="1" applyFont="1" applyBorder="1" applyAlignment="1">
      <alignment horizontal="center"/>
    </xf>
    <xf numFmtId="167" fontId="2" fillId="0" borderId="14" xfId="1" applyNumberFormat="1" applyFont="1" applyBorder="1" applyAlignment="1">
      <alignment horizontal="center"/>
    </xf>
    <xf numFmtId="10" fontId="2" fillId="9" borderId="17" xfId="2" applyNumberFormat="1" applyFont="1" applyFill="1" applyBorder="1" applyAlignment="1">
      <alignment horizontal="center"/>
    </xf>
    <xf numFmtId="10" fontId="2" fillId="9" borderId="18" xfId="2" applyNumberFormat="1" applyFont="1" applyFill="1" applyBorder="1" applyAlignment="1">
      <alignment horizontal="center"/>
    </xf>
    <xf numFmtId="10" fontId="2" fillId="9" borderId="19" xfId="2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1" fillId="0" borderId="16" xfId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2" fillId="4" borderId="3" xfId="1" applyFont="1" applyFill="1" applyBorder="1" applyAlignment="1">
      <alignment horizontal="center" wrapText="1"/>
    </xf>
    <xf numFmtId="0" fontId="2" fillId="4" borderId="7" xfId="1" applyFont="1" applyFill="1" applyBorder="1" applyAlignment="1">
      <alignment horizontal="center"/>
    </xf>
    <xf numFmtId="0" fontId="2" fillId="6" borderId="11" xfId="1" applyFont="1" applyFill="1" applyBorder="1" applyAlignment="1">
      <alignment horizontal="center"/>
    </xf>
    <xf numFmtId="0" fontId="1" fillId="6" borderId="12" xfId="1" applyFill="1" applyBorder="1" applyAlignment="1">
      <alignment horizontal="center"/>
    </xf>
  </cellXfs>
  <cellStyles count="3">
    <cellStyle name="Normaali 4" xfId="1"/>
    <cellStyle name="Normal" xfId="0" builtinId="0"/>
    <cellStyle name="Prosentti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J11" sqref="J11"/>
    </sheetView>
  </sheetViews>
  <sheetFormatPr defaultRowHeight="15" x14ac:dyDescent="0.25"/>
  <cols>
    <col min="2" max="2" width="10.7109375" customWidth="1"/>
    <col min="7" max="7" width="34.42578125" customWidth="1"/>
  </cols>
  <sheetData>
    <row r="1" spans="1:19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 x14ac:dyDescent="0.25">
      <c r="A2" s="4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4" t="s">
        <v>1</v>
      </c>
      <c r="B3" s="6"/>
      <c r="C3" s="3"/>
      <c r="D3" s="36" t="s">
        <v>2</v>
      </c>
      <c r="E3" s="7"/>
      <c r="F3" s="3"/>
      <c r="G3" s="3"/>
      <c r="H3" s="8" t="s">
        <v>34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3.25" customHeight="1" x14ac:dyDescent="0.25">
      <c r="A4" s="35"/>
      <c r="B4" s="9"/>
      <c r="C4" s="3"/>
      <c r="D4" s="37"/>
      <c r="E4" s="7"/>
      <c r="F4" s="3"/>
      <c r="G4" s="3" t="s">
        <v>3</v>
      </c>
      <c r="H4" s="10">
        <v>2</v>
      </c>
      <c r="I4" s="3" t="s">
        <v>4</v>
      </c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5">
      <c r="A5" s="11">
        <v>1</v>
      </c>
      <c r="B5" s="12">
        <v>1828.67</v>
      </c>
      <c r="C5" s="3"/>
      <c r="D5" s="13" t="s">
        <v>5</v>
      </c>
      <c r="E5" s="10" t="s">
        <v>6</v>
      </c>
      <c r="F5" s="3"/>
      <c r="G5" s="3" t="s">
        <v>7</v>
      </c>
      <c r="H5" s="10">
        <v>5</v>
      </c>
      <c r="I5" s="3" t="s">
        <v>8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14">
        <v>2</v>
      </c>
      <c r="B6" s="12">
        <v>2011.17</v>
      </c>
      <c r="C6" s="3"/>
      <c r="D6" s="15" t="s">
        <v>9</v>
      </c>
      <c r="E6" s="10" t="s">
        <v>10</v>
      </c>
      <c r="F6" s="3"/>
      <c r="G6" s="3" t="s">
        <v>11</v>
      </c>
      <c r="H6" s="10">
        <v>0</v>
      </c>
      <c r="I6" s="3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14">
        <v>3</v>
      </c>
      <c r="B7" s="12">
        <v>2209.17</v>
      </c>
      <c r="C7" s="3"/>
      <c r="D7" s="15" t="s">
        <v>13</v>
      </c>
      <c r="E7" s="10" t="s">
        <v>14</v>
      </c>
      <c r="F7" s="3"/>
      <c r="G7" s="3" t="s">
        <v>15</v>
      </c>
      <c r="H7" s="16">
        <v>0.22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A8" s="17">
        <v>4</v>
      </c>
      <c r="B8" s="12">
        <v>2507.62</v>
      </c>
      <c r="C8" s="3"/>
      <c r="D8" s="18" t="s">
        <v>16</v>
      </c>
      <c r="E8" s="10" t="s">
        <v>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A9" s="14">
        <v>5</v>
      </c>
      <c r="B9" s="12">
        <v>2903.61</v>
      </c>
      <c r="C9" s="3"/>
      <c r="D9" s="3"/>
      <c r="E9" s="3"/>
      <c r="F9" s="3"/>
      <c r="G9" s="3" t="s">
        <v>18</v>
      </c>
      <c r="H9" s="19">
        <f>IF(H4=1,LOOKUP(H5,A5:A15,B5:B15),IF(H4=2,LOOKUP(H5,A20:A33,B20:B33),#N/A))</f>
        <v>1957.82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14">
        <v>6</v>
      </c>
      <c r="B10" s="20">
        <v>3386</v>
      </c>
      <c r="C10" s="3"/>
      <c r="D10" s="3"/>
      <c r="E10" s="3"/>
      <c r="F10" s="3"/>
      <c r="G10" s="3" t="s">
        <v>19</v>
      </c>
      <c r="H10" s="19">
        <f>ROUND(H7*H9,2)</f>
        <v>430.72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14">
        <v>7</v>
      </c>
      <c r="B11" s="12">
        <v>3903.56</v>
      </c>
      <c r="C11" s="3"/>
      <c r="D11" s="3"/>
      <c r="E11" s="3"/>
      <c r="F11" s="3"/>
      <c r="G11" s="3" t="s">
        <v>11</v>
      </c>
      <c r="H11" s="19">
        <f>ROUND(IF(H6=1,(ROUND((1+H7)*IF(AND(H4=1,H5&gt;4),LOOKUP(H5+1,A5:A15,B5:B15),IF(AND(H4=2,H5&gt;3),LOOKUP(H5+1,A20:A33,B20:B33),FALSE)),2)-ROUND((1+H7)*IF(AND(H4=1,H5&gt;4),LOOKUP(H5,A5:A15,B5:B15),IF(AND(H4=2,H5&gt;3),LOOKUP(H5,A20:A33,B20:B33),FALSE)),2))/2,0),2)</f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14">
        <v>8</v>
      </c>
      <c r="B12" s="12">
        <v>4719.7700000000004</v>
      </c>
      <c r="C12" s="3"/>
      <c r="D12" s="3"/>
      <c r="E12" s="3"/>
      <c r="F12" s="3"/>
      <c r="G12" s="3" t="s">
        <v>20</v>
      </c>
      <c r="H12" s="2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14">
        <v>9</v>
      </c>
      <c r="B13" s="12">
        <v>5316.1</v>
      </c>
      <c r="C13" s="3"/>
      <c r="D13" s="3"/>
      <c r="E13" s="3"/>
      <c r="F13" s="3"/>
      <c r="G13" s="3" t="s">
        <v>21</v>
      </c>
      <c r="H13" s="2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14">
        <v>10</v>
      </c>
      <c r="B14" s="12">
        <v>6016.79</v>
      </c>
      <c r="C14" s="3"/>
      <c r="D14" s="3"/>
      <c r="E14" s="3"/>
      <c r="F14" s="3"/>
      <c r="G14" s="3" t="s">
        <v>22</v>
      </c>
      <c r="H14" s="2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22">
        <v>11</v>
      </c>
      <c r="B15" s="12">
        <v>6954.87</v>
      </c>
      <c r="C15" s="3"/>
      <c r="D15" s="3"/>
      <c r="E15" s="3"/>
      <c r="F15" s="3"/>
      <c r="G15" s="3" t="s">
        <v>23</v>
      </c>
      <c r="H15" s="2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A16" s="23"/>
      <c r="B16" s="23"/>
      <c r="C16" s="3"/>
      <c r="D16" s="3"/>
      <c r="E16" s="3"/>
      <c r="F16" s="3"/>
      <c r="G16" s="3" t="s">
        <v>24</v>
      </c>
      <c r="H16" s="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5">
      <c r="A17" s="1" t="s">
        <v>25</v>
      </c>
      <c r="B17" s="1"/>
      <c r="C17" s="3"/>
      <c r="D17" s="3"/>
      <c r="E17" s="3"/>
      <c r="F17" s="3"/>
      <c r="G17" s="3" t="s">
        <v>26</v>
      </c>
      <c r="H17" s="2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5">
      <c r="A18" s="34" t="s">
        <v>27</v>
      </c>
      <c r="B18" s="6"/>
      <c r="C18" s="3"/>
      <c r="D18" s="36" t="s">
        <v>2</v>
      </c>
      <c r="E18" s="7"/>
      <c r="F18" s="3"/>
      <c r="G18" s="3" t="s">
        <v>28</v>
      </c>
      <c r="H18" s="2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27.75" customHeight="1" thickBot="1" x14ac:dyDescent="0.3">
      <c r="A19" s="35"/>
      <c r="B19" s="9"/>
      <c r="C19" s="3"/>
      <c r="D19" s="37"/>
      <c r="E19" s="7"/>
      <c r="F19" s="3"/>
      <c r="G19" s="3" t="s">
        <v>29</v>
      </c>
      <c r="H19" s="2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thickBot="1" x14ac:dyDescent="0.3">
      <c r="A20" s="11">
        <v>2</v>
      </c>
      <c r="B20" s="12">
        <v>1624.7525292</v>
      </c>
      <c r="C20" s="3"/>
      <c r="D20" s="13" t="s">
        <v>5</v>
      </c>
      <c r="E20" s="10" t="s">
        <v>6</v>
      </c>
      <c r="F20" s="3"/>
      <c r="G20" s="3" t="s">
        <v>30</v>
      </c>
      <c r="H20" s="25">
        <f>SUM(H9:H19)</f>
        <v>2388.54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14">
        <v>3</v>
      </c>
      <c r="B21" s="12">
        <v>1765.47</v>
      </c>
      <c r="C21" s="3"/>
      <c r="D21" s="15" t="s">
        <v>9</v>
      </c>
      <c r="E21" s="10" t="s">
        <v>10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14">
        <v>4</v>
      </c>
      <c r="B22" s="12">
        <v>1856.46</v>
      </c>
      <c r="C22" s="3"/>
      <c r="D22" s="15" t="s">
        <v>13</v>
      </c>
      <c r="E22" s="10" t="s">
        <v>14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14">
        <v>5</v>
      </c>
      <c r="B23" s="12">
        <v>1957.82</v>
      </c>
      <c r="C23" s="3"/>
      <c r="D23" s="18" t="s">
        <v>16</v>
      </c>
      <c r="E23" s="10" t="s">
        <v>17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5">
      <c r="A24" s="14">
        <v>6</v>
      </c>
      <c r="B24" s="12">
        <v>2069.2199999999998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5">
      <c r="A25" s="14">
        <v>7</v>
      </c>
      <c r="B25" s="12">
        <v>2230.84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A26" s="14">
        <v>8</v>
      </c>
      <c r="B26" s="12">
        <v>2518.09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5">
      <c r="A27" s="14">
        <v>9</v>
      </c>
      <c r="B27" s="12">
        <v>2902.7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14">
        <v>10</v>
      </c>
      <c r="B28" s="12">
        <v>3348.37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14">
        <v>11</v>
      </c>
      <c r="B29" s="12">
        <v>3819.15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A30" s="14">
        <v>12</v>
      </c>
      <c r="B30" s="12">
        <v>4325.62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5">
      <c r="A31" s="14">
        <v>13</v>
      </c>
      <c r="B31" s="12">
        <v>4891.42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A32" s="14">
        <v>14</v>
      </c>
      <c r="B32" s="12">
        <v>5571.44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5">
      <c r="A33" s="22">
        <v>15</v>
      </c>
      <c r="B33" s="12">
        <v>6228.1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thickBot="1" x14ac:dyDescent="0.3">
      <c r="A35" s="26" t="s"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8" t="s">
        <v>32</v>
      </c>
      <c r="B36" s="39"/>
      <c r="C36" s="27">
        <v>1</v>
      </c>
      <c r="D36" s="27">
        <v>1.5</v>
      </c>
      <c r="E36" s="27">
        <v>2</v>
      </c>
      <c r="F36" s="27">
        <v>2.5</v>
      </c>
      <c r="G36" s="27">
        <v>3</v>
      </c>
      <c r="H36" s="27">
        <v>3.5</v>
      </c>
      <c r="I36" s="27">
        <v>4</v>
      </c>
      <c r="J36" s="27">
        <v>4.5</v>
      </c>
      <c r="K36" s="27">
        <v>5</v>
      </c>
      <c r="L36" s="27">
        <v>5.5</v>
      </c>
      <c r="M36" s="27">
        <v>6</v>
      </c>
      <c r="N36" s="27">
        <v>6.5</v>
      </c>
      <c r="O36" s="27">
        <v>7</v>
      </c>
      <c r="P36" s="27">
        <v>7.5</v>
      </c>
      <c r="Q36" s="27">
        <v>8</v>
      </c>
      <c r="R36" s="27">
        <v>8.5</v>
      </c>
      <c r="S36" s="28">
        <v>9</v>
      </c>
    </row>
    <row r="37" spans="1:19" x14ac:dyDescent="0.25">
      <c r="A37" s="32" t="s">
        <v>15</v>
      </c>
      <c r="B37" s="33"/>
      <c r="C37" s="29">
        <v>0.06</v>
      </c>
      <c r="D37" s="30">
        <v>0.06</v>
      </c>
      <c r="E37" s="30">
        <v>0.06</v>
      </c>
      <c r="F37" s="30">
        <v>7.0499999999999993E-2</v>
      </c>
      <c r="G37" s="30">
        <v>0.10100000000000001</v>
      </c>
      <c r="H37" s="30">
        <v>0.13100000000000001</v>
      </c>
      <c r="I37" s="30">
        <v>0.161</v>
      </c>
      <c r="J37" s="30">
        <v>0.191</v>
      </c>
      <c r="K37" s="30">
        <v>0.221</v>
      </c>
      <c r="L37" s="30">
        <v>0.2515</v>
      </c>
      <c r="M37" s="30">
        <v>0.28199999999999997</v>
      </c>
      <c r="N37" s="30">
        <v>0.312</v>
      </c>
      <c r="O37" s="30">
        <v>0.34200000000000003</v>
      </c>
      <c r="P37" s="30">
        <v>0.3725</v>
      </c>
      <c r="Q37" s="30">
        <v>0.40300000000000002</v>
      </c>
      <c r="R37" s="30">
        <v>0.433</v>
      </c>
      <c r="S37" s="31">
        <v>0.46300000000000002</v>
      </c>
    </row>
    <row r="38" spans="1:19" x14ac:dyDescent="0.25">
      <c r="A38" s="3"/>
      <c r="B38" s="3" t="s">
        <v>33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</sheetData>
  <mergeCells count="6">
    <mergeCell ref="A37:B37"/>
    <mergeCell ref="A3:A4"/>
    <mergeCell ref="D3:D4"/>
    <mergeCell ref="A18:A19"/>
    <mergeCell ref="D18:D19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Oulun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Mäkivuoti</dc:creator>
  <cp:lastModifiedBy>Markku Mäkivuoti</cp:lastModifiedBy>
  <dcterms:created xsi:type="dcterms:W3CDTF">2018-12-13T13:30:17Z</dcterms:created>
  <dcterms:modified xsi:type="dcterms:W3CDTF">2019-01-03T11:04:34Z</dcterms:modified>
</cp:coreProperties>
</file>